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PATRIMOINE\PROJETS\1_UHA\2025_Nettoyage\DCE\DCE A PUBLIE\"/>
    </mc:Choice>
  </mc:AlternateContent>
  <xr:revisionPtr revIDLastSave="0" documentId="13_ncr:1_{EF9F7C6B-AF11-4EC3-BEF2-3FD0ED6AEB11}" xr6:coauthVersionLast="47" xr6:coauthVersionMax="47" xr10:uidLastSave="{00000000-0000-0000-0000-000000000000}"/>
  <bookViews>
    <workbookView xWindow="1515" yWindow="1515" windowWidth="21600" windowHeight="11325" tabRatio="901" xr2:uid="{00000000-000D-0000-FFFF-FFFF00000000}"/>
  </bookViews>
  <sheets>
    <sheet name="PDG" sheetId="10" r:id="rId1"/>
    <sheet name="GRI_H" sheetId="4" r:id="rId2"/>
    <sheet name="BIO_A" sheetId="3" r:id="rId3"/>
    <sheet name="BIO_B" sheetId="23" r:id="rId4"/>
    <sheet name=" IUT M Bât A" sheetId="16" r:id="rId5"/>
    <sheet name="IUT M Bât B" sheetId="2" r:id="rId6"/>
    <sheet name="IUT M Bât C" sheetId="17" r:id="rId7"/>
    <sheet name="IUT M Bât E" sheetId="18" r:id="rId8"/>
    <sheet name="FONDERIE" sheetId="1" r:id="rId9"/>
    <sheet name="SCD FONDERIE" sheetId="14" r:id="rId10"/>
    <sheet name="ILL_B-MU" sheetId="19" r:id="rId11"/>
    <sheet name="ILL_C-LC" sheetId="7" r:id="rId12"/>
    <sheet name="ILL E_RDC" sheetId="20" r:id="rId13"/>
    <sheet name="ILL E_R+1" sheetId="21" r:id="rId14"/>
    <sheet name="ILL E_R+2" sheetId="22" r:id="rId15"/>
    <sheet name="ILL_F-AMPHI" sheetId="13" r:id="rId16"/>
    <sheet name="ILL_G-SERFA" sheetId="5" r:id="rId17"/>
    <sheet name="ILL_H-FLSH" sheetId="12" r:id="rId18"/>
    <sheet name="ILL_M-ENSISA" sheetId="9" r:id="rId19"/>
    <sheet name="ILL_P-ENSCMU" sheetId="8" r:id="rId20"/>
    <sheet name="ILL_S-NEF" sheetId="6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0" l="1"/>
  <c r="J53" i="5"/>
  <c r="J48" i="5"/>
  <c r="K53" i="5"/>
  <c r="H27" i="6"/>
  <c r="G27" i="6"/>
  <c r="F27" i="6"/>
  <c r="E27" i="6"/>
  <c r="D27" i="6"/>
  <c r="H23" i="6"/>
  <c r="G23" i="6"/>
  <c r="F23" i="6"/>
  <c r="E23" i="6"/>
  <c r="D23" i="6"/>
  <c r="H19" i="6"/>
  <c r="G19" i="6"/>
  <c r="F19" i="6"/>
  <c r="E19" i="6"/>
  <c r="D19" i="6"/>
  <c r="H15" i="6"/>
  <c r="G15" i="6"/>
  <c r="F15" i="6"/>
  <c r="E15" i="6"/>
  <c r="D15" i="6"/>
  <c r="H11" i="6"/>
  <c r="G11" i="6"/>
  <c r="F11" i="6"/>
  <c r="E11" i="6"/>
  <c r="D11" i="6"/>
  <c r="C15" i="6" l="1"/>
  <c r="J44" i="3"/>
  <c r="H27" i="3"/>
  <c r="G27" i="3"/>
  <c r="F27" i="3"/>
  <c r="E27" i="3"/>
  <c r="C27" i="3" s="1"/>
  <c r="D27" i="3"/>
  <c r="H23" i="3"/>
  <c r="G23" i="3"/>
  <c r="F23" i="3"/>
  <c r="E23" i="3"/>
  <c r="D23" i="3"/>
  <c r="C23" i="3" s="1"/>
  <c r="J32" i="6" l="1"/>
  <c r="J42" i="9"/>
  <c r="J28" i="12"/>
  <c r="J36" i="13"/>
  <c r="E11" i="13"/>
  <c r="F15" i="13"/>
  <c r="J43" i="22"/>
  <c r="J48" i="20"/>
  <c r="J33" i="19" l="1"/>
  <c r="J24" i="14"/>
  <c r="J29" i="1"/>
  <c r="J36" i="18"/>
  <c r="F27" i="17"/>
  <c r="J36" i="17"/>
  <c r="E23" i="17"/>
  <c r="C7" i="2"/>
  <c r="J32" i="2"/>
  <c r="J36" i="16"/>
  <c r="J47" i="23"/>
  <c r="E14" i="10" s="1"/>
  <c r="J40" i="4"/>
  <c r="J52" i="21"/>
  <c r="C11" i="23"/>
  <c r="C7" i="23" s="1"/>
  <c r="D11" i="23"/>
  <c r="E11" i="23"/>
  <c r="F11" i="23"/>
  <c r="G11" i="23"/>
  <c r="H11" i="23"/>
  <c r="C17" i="23"/>
  <c r="D17" i="23"/>
  <c r="E17" i="23"/>
  <c r="F17" i="23"/>
  <c r="G17" i="23"/>
  <c r="H17" i="23"/>
  <c r="C21" i="23"/>
  <c r="D21" i="23"/>
  <c r="E21" i="23"/>
  <c r="F21" i="23"/>
  <c r="G21" i="23"/>
  <c r="H21" i="23"/>
  <c r="C25" i="23"/>
  <c r="D25" i="23"/>
  <c r="E25" i="23"/>
  <c r="F25" i="23"/>
  <c r="G25" i="23"/>
  <c r="H25" i="23"/>
  <c r="C29" i="23"/>
  <c r="D29" i="23"/>
  <c r="E29" i="23"/>
  <c r="F29" i="23"/>
  <c r="G29" i="23"/>
  <c r="H29" i="23"/>
  <c r="C34" i="23"/>
  <c r="D34" i="23"/>
  <c r="E34" i="23"/>
  <c r="F34" i="23"/>
  <c r="G34" i="23"/>
  <c r="H34" i="23"/>
  <c r="C38" i="23"/>
  <c r="D38" i="23"/>
  <c r="E38" i="23"/>
  <c r="F38" i="23"/>
  <c r="G38" i="23"/>
  <c r="H38" i="23"/>
  <c r="C42" i="23"/>
  <c r="D42" i="23"/>
  <c r="E42" i="23"/>
  <c r="F42" i="23"/>
  <c r="G42" i="23"/>
  <c r="H42" i="23"/>
  <c r="F14" i="10" l="1"/>
  <c r="D11" i="22"/>
  <c r="E11" i="22"/>
  <c r="F11" i="22"/>
  <c r="G11" i="22"/>
  <c r="H11" i="22"/>
  <c r="D15" i="22"/>
  <c r="E15" i="22"/>
  <c r="F15" i="22"/>
  <c r="G15" i="22"/>
  <c r="H15" i="22"/>
  <c r="D19" i="22"/>
  <c r="E19" i="22"/>
  <c r="F19" i="22"/>
  <c r="H19" i="22"/>
  <c r="G20" i="22"/>
  <c r="G19" i="22" s="1"/>
  <c r="D23" i="22"/>
  <c r="E23" i="22"/>
  <c r="F23" i="22"/>
  <c r="G23" i="22"/>
  <c r="H23" i="22"/>
  <c r="D34" i="22"/>
  <c r="E34" i="22"/>
  <c r="F34" i="22"/>
  <c r="G34" i="22"/>
  <c r="H34" i="22"/>
  <c r="D38" i="22"/>
  <c r="E38" i="22"/>
  <c r="F38" i="22"/>
  <c r="G38" i="22"/>
  <c r="H38" i="22"/>
  <c r="D11" i="21"/>
  <c r="C11" i="21" s="1"/>
  <c r="E11" i="21"/>
  <c r="F11" i="21"/>
  <c r="G11" i="21"/>
  <c r="H11" i="21"/>
  <c r="D20" i="21"/>
  <c r="E20" i="21"/>
  <c r="F20" i="21"/>
  <c r="G20" i="21"/>
  <c r="H20" i="21"/>
  <c r="D24" i="21"/>
  <c r="E24" i="21"/>
  <c r="F24" i="21"/>
  <c r="H24" i="21"/>
  <c r="G25" i="21"/>
  <c r="G24" i="21" s="1"/>
  <c r="D28" i="21"/>
  <c r="E28" i="21"/>
  <c r="F28" i="21"/>
  <c r="G28" i="21"/>
  <c r="H28" i="21"/>
  <c r="D32" i="21"/>
  <c r="C32" i="21" s="1"/>
  <c r="E32" i="21"/>
  <c r="F32" i="21"/>
  <c r="G32" i="21"/>
  <c r="H32" i="21"/>
  <c r="D39" i="21"/>
  <c r="E39" i="21"/>
  <c r="F39" i="21"/>
  <c r="G39" i="21"/>
  <c r="H39" i="21"/>
  <c r="D43" i="21"/>
  <c r="E43" i="21"/>
  <c r="F43" i="21"/>
  <c r="G43" i="21"/>
  <c r="H43" i="21"/>
  <c r="D47" i="21"/>
  <c r="E47" i="21"/>
  <c r="F47" i="21"/>
  <c r="G47" i="21"/>
  <c r="H47" i="21"/>
  <c r="D11" i="20"/>
  <c r="E11" i="20"/>
  <c r="F11" i="20"/>
  <c r="G11" i="20"/>
  <c r="H11" i="20"/>
  <c r="D18" i="20"/>
  <c r="E18" i="20"/>
  <c r="F18" i="20"/>
  <c r="G18" i="20"/>
  <c r="H18" i="20"/>
  <c r="D22" i="20"/>
  <c r="E22" i="20"/>
  <c r="F22" i="20"/>
  <c r="G22" i="20"/>
  <c r="H22" i="20"/>
  <c r="D27" i="20"/>
  <c r="E27" i="20"/>
  <c r="F27" i="20"/>
  <c r="G27" i="20"/>
  <c r="H27" i="20"/>
  <c r="D31" i="20"/>
  <c r="E31" i="20"/>
  <c r="F31" i="20"/>
  <c r="G31" i="20"/>
  <c r="H31" i="20"/>
  <c r="D35" i="20"/>
  <c r="E35" i="20"/>
  <c r="F35" i="20"/>
  <c r="G35" i="20"/>
  <c r="H35" i="20"/>
  <c r="D39" i="20"/>
  <c r="E39" i="20"/>
  <c r="F39" i="20"/>
  <c r="G39" i="20"/>
  <c r="H39" i="20"/>
  <c r="D43" i="20"/>
  <c r="E43" i="20"/>
  <c r="F43" i="20"/>
  <c r="G43" i="20"/>
  <c r="H43" i="20"/>
  <c r="C28" i="21" l="1"/>
  <c r="C18" i="20"/>
  <c r="C20" i="21"/>
  <c r="C39" i="20"/>
  <c r="C22" i="20"/>
  <c r="C24" i="21"/>
  <c r="C27" i="20"/>
  <c r="C11" i="20"/>
  <c r="C39" i="21"/>
  <c r="C47" i="21"/>
  <c r="C31" i="20"/>
  <c r="C35" i="20"/>
  <c r="C43" i="21"/>
  <c r="C43" i="20"/>
  <c r="C38" i="22"/>
  <c r="C15" i="22"/>
  <c r="C34" i="22"/>
  <c r="E29" i="10"/>
  <c r="C11" i="22"/>
  <c r="C19" i="22"/>
  <c r="C23" i="22"/>
  <c r="C7" i="20" l="1"/>
  <c r="C7" i="21"/>
  <c r="C7" i="22"/>
  <c r="F29" i="10" s="1"/>
  <c r="E20" i="10"/>
  <c r="C34" i="18"/>
  <c r="C33" i="18"/>
  <c r="C32" i="18"/>
  <c r="H31" i="18"/>
  <c r="G31" i="18"/>
  <c r="D31" i="18"/>
  <c r="C30" i="18"/>
  <c r="C29" i="18"/>
  <c r="C28" i="18"/>
  <c r="H27" i="18"/>
  <c r="G27" i="18"/>
  <c r="F27" i="18"/>
  <c r="D27" i="18"/>
  <c r="C26" i="18"/>
  <c r="C25" i="18"/>
  <c r="C24" i="18"/>
  <c r="H23" i="18"/>
  <c r="G23" i="18"/>
  <c r="E23" i="18"/>
  <c r="D23" i="18"/>
  <c r="C22" i="18"/>
  <c r="C21" i="18"/>
  <c r="C20" i="18"/>
  <c r="H19" i="18"/>
  <c r="G19" i="18"/>
  <c r="D19" i="18"/>
  <c r="C18" i="18"/>
  <c r="C17" i="18"/>
  <c r="C16" i="18"/>
  <c r="H15" i="18"/>
  <c r="G15" i="18"/>
  <c r="E15" i="18"/>
  <c r="D15" i="18"/>
  <c r="C14" i="18"/>
  <c r="C13" i="18"/>
  <c r="C12" i="18"/>
  <c r="H11" i="18"/>
  <c r="G11" i="18"/>
  <c r="F11" i="18"/>
  <c r="D11" i="18"/>
  <c r="C7" i="18"/>
  <c r="C34" i="17"/>
  <c r="C33" i="17"/>
  <c r="C32" i="17"/>
  <c r="H31" i="17"/>
  <c r="G31" i="17"/>
  <c r="D31" i="17"/>
  <c r="C30" i="17"/>
  <c r="C29" i="17"/>
  <c r="C28" i="17"/>
  <c r="H27" i="17"/>
  <c r="G27" i="17"/>
  <c r="D27" i="17"/>
  <c r="C26" i="17"/>
  <c r="C25" i="17"/>
  <c r="C24" i="17"/>
  <c r="H23" i="17"/>
  <c r="G23" i="17"/>
  <c r="D23" i="17"/>
  <c r="C22" i="17"/>
  <c r="C21" i="17"/>
  <c r="C20" i="17"/>
  <c r="H19" i="17"/>
  <c r="G19" i="17"/>
  <c r="D19" i="17"/>
  <c r="C18" i="17"/>
  <c r="C17" i="17"/>
  <c r="C16" i="17"/>
  <c r="H15" i="17"/>
  <c r="G15" i="17"/>
  <c r="E15" i="17"/>
  <c r="D15" i="17"/>
  <c r="C14" i="17"/>
  <c r="C13" i="17"/>
  <c r="C12" i="17"/>
  <c r="H11" i="17"/>
  <c r="G11" i="17"/>
  <c r="F11" i="17"/>
  <c r="D11" i="17"/>
  <c r="C7" i="17"/>
  <c r="C30" i="2"/>
  <c r="C29" i="2"/>
  <c r="C28" i="2"/>
  <c r="H27" i="2"/>
  <c r="G27" i="2"/>
  <c r="D27" i="2"/>
  <c r="C26" i="2"/>
  <c r="C25" i="2"/>
  <c r="C24" i="2"/>
  <c r="H23" i="2"/>
  <c r="G23" i="2"/>
  <c r="F23" i="2"/>
  <c r="D23" i="2"/>
  <c r="C22" i="2"/>
  <c r="C21" i="2"/>
  <c r="C20" i="2"/>
  <c r="H19" i="2"/>
  <c r="G19" i="2"/>
  <c r="D19" i="2"/>
  <c r="C18" i="2"/>
  <c r="C17" i="2"/>
  <c r="C16" i="2"/>
  <c r="H15" i="2"/>
  <c r="G15" i="2"/>
  <c r="E15" i="2"/>
  <c r="D15" i="2"/>
  <c r="C14" i="2"/>
  <c r="C13" i="2"/>
  <c r="C12" i="2"/>
  <c r="H11" i="2"/>
  <c r="G11" i="2"/>
  <c r="F11" i="2"/>
  <c r="D11" i="2"/>
  <c r="C34" i="16"/>
  <c r="C33" i="16"/>
  <c r="C32" i="16"/>
  <c r="H31" i="16"/>
  <c r="G31" i="16"/>
  <c r="D31" i="16"/>
  <c r="C30" i="16"/>
  <c r="C29" i="16"/>
  <c r="C28" i="16"/>
  <c r="H27" i="16"/>
  <c r="G27" i="16"/>
  <c r="F27" i="16"/>
  <c r="D27" i="16"/>
  <c r="C26" i="16"/>
  <c r="C25" i="16"/>
  <c r="C24" i="16"/>
  <c r="H23" i="16"/>
  <c r="G23" i="16"/>
  <c r="E23" i="16"/>
  <c r="D23" i="16"/>
  <c r="C22" i="16"/>
  <c r="C21" i="16"/>
  <c r="C20" i="16"/>
  <c r="H19" i="16"/>
  <c r="G19" i="16"/>
  <c r="E19" i="16"/>
  <c r="D19" i="16"/>
  <c r="C18" i="16"/>
  <c r="C17" i="16"/>
  <c r="C16" i="16"/>
  <c r="H15" i="16"/>
  <c r="G15" i="16"/>
  <c r="E15" i="16"/>
  <c r="D15" i="16"/>
  <c r="C14" i="16"/>
  <c r="C13" i="16"/>
  <c r="C12" i="16"/>
  <c r="H11" i="16"/>
  <c r="G11" i="16"/>
  <c r="F11" i="16"/>
  <c r="D11" i="16"/>
  <c r="C7" i="16"/>
  <c r="E34" i="10" l="1"/>
  <c r="E28" i="10"/>
  <c r="E25" i="10"/>
  <c r="E24" i="10"/>
  <c r="E21" i="10"/>
  <c r="E19" i="10"/>
  <c r="E18" i="10"/>
  <c r="E13" i="10"/>
  <c r="E12" i="10"/>
  <c r="E36" i="10" l="1"/>
  <c r="E34" i="5" l="1"/>
  <c r="D34" i="5"/>
  <c r="C41" i="5"/>
  <c r="C31" i="19" l="1"/>
  <c r="C30" i="19"/>
  <c r="C29" i="19"/>
  <c r="H28" i="19"/>
  <c r="G28" i="19"/>
  <c r="F28" i="19"/>
  <c r="E28" i="19"/>
  <c r="D28" i="19"/>
  <c r="C27" i="19"/>
  <c r="C26" i="19"/>
  <c r="C25" i="19"/>
  <c r="H24" i="19"/>
  <c r="G24" i="19"/>
  <c r="F24" i="19"/>
  <c r="E24" i="19"/>
  <c r="D24" i="19"/>
  <c r="C22" i="19"/>
  <c r="C21" i="19"/>
  <c r="C20" i="19"/>
  <c r="H19" i="19"/>
  <c r="G19" i="19"/>
  <c r="F19" i="19"/>
  <c r="E19" i="19"/>
  <c r="D19" i="19"/>
  <c r="C18" i="19"/>
  <c r="C17" i="19"/>
  <c r="C16" i="19"/>
  <c r="H15" i="19"/>
  <c r="G15" i="19"/>
  <c r="F15" i="19"/>
  <c r="E15" i="19"/>
  <c r="D15" i="19"/>
  <c r="C14" i="19"/>
  <c r="C13" i="19"/>
  <c r="C12" i="19"/>
  <c r="H11" i="19"/>
  <c r="G11" i="19"/>
  <c r="F11" i="19"/>
  <c r="E11" i="19"/>
  <c r="D11" i="19"/>
  <c r="E37" i="9"/>
  <c r="H36" i="9"/>
  <c r="G36" i="9"/>
  <c r="F36" i="9"/>
  <c r="E36" i="9"/>
  <c r="D36" i="9"/>
  <c r="C36" i="9"/>
  <c r="C28" i="19" l="1"/>
  <c r="C11" i="19"/>
  <c r="C19" i="19"/>
  <c r="C15" i="19"/>
  <c r="C24" i="19"/>
  <c r="C7" i="19" l="1"/>
  <c r="F28" i="10"/>
  <c r="F21" i="10" l="1"/>
  <c r="F20" i="10"/>
  <c r="F18" i="10"/>
  <c r="C51" i="5" l="1"/>
  <c r="C37" i="5"/>
  <c r="C38" i="5"/>
  <c r="C39" i="5"/>
  <c r="C40" i="5"/>
  <c r="F21" i="5"/>
  <c r="C13" i="5"/>
  <c r="C14" i="5"/>
  <c r="C15" i="5"/>
  <c r="C16" i="5"/>
  <c r="C17" i="5"/>
  <c r="C18" i="5"/>
  <c r="E11" i="5"/>
  <c r="D25" i="5"/>
  <c r="C26" i="5"/>
  <c r="E28" i="5"/>
  <c r="C28" i="5" s="1"/>
  <c r="E29" i="5"/>
  <c r="E27" i="5"/>
  <c r="D31" i="5"/>
  <c r="F31" i="5"/>
  <c r="G31" i="5"/>
  <c r="H31" i="5"/>
  <c r="C32" i="5"/>
  <c r="C33" i="5"/>
  <c r="E25" i="5" l="1"/>
  <c r="C31" i="5"/>
  <c r="J46" i="8" l="1"/>
  <c r="E33" i="10" s="1"/>
  <c r="H19" i="1"/>
  <c r="E19" i="1"/>
  <c r="E11" i="8"/>
  <c r="H11" i="8"/>
  <c r="G11" i="8"/>
  <c r="F11" i="8"/>
  <c r="D11" i="8"/>
  <c r="C11" i="8" l="1"/>
  <c r="C22" i="14" l="1"/>
  <c r="C21" i="14"/>
  <c r="C20" i="14"/>
  <c r="H19" i="14"/>
  <c r="G19" i="14"/>
  <c r="F19" i="14"/>
  <c r="E19" i="14"/>
  <c r="D19" i="14"/>
  <c r="C18" i="14"/>
  <c r="C17" i="14"/>
  <c r="C16" i="14"/>
  <c r="H15" i="14"/>
  <c r="G15" i="14"/>
  <c r="F15" i="14"/>
  <c r="E15" i="14"/>
  <c r="D15" i="14"/>
  <c r="C14" i="14"/>
  <c r="C13" i="14"/>
  <c r="C12" i="14"/>
  <c r="H11" i="14"/>
  <c r="G11" i="14"/>
  <c r="F11" i="14"/>
  <c r="E11" i="14"/>
  <c r="D11" i="14"/>
  <c r="C11" i="14" l="1"/>
  <c r="C19" i="14"/>
  <c r="C15" i="14"/>
  <c r="E35" i="10"/>
  <c r="J32" i="7"/>
  <c r="E32" i="10" s="1"/>
  <c r="E31" i="10"/>
  <c r="C7" i="14" l="1"/>
  <c r="F25" i="10" s="1"/>
  <c r="C7" i="8"/>
  <c r="F33" i="10" s="1"/>
  <c r="C13" i="4"/>
  <c r="C14" i="4"/>
  <c r="E35" i="9" l="1"/>
  <c r="E34" i="9"/>
  <c r="F33" i="9"/>
  <c r="F30" i="9" s="1"/>
  <c r="E32" i="9"/>
  <c r="E31" i="9"/>
  <c r="H30" i="9"/>
  <c r="G30" i="9"/>
  <c r="D30" i="9"/>
  <c r="C30" i="9"/>
  <c r="F29" i="9"/>
  <c r="F28" i="9"/>
  <c r="F27" i="9"/>
  <c r="H26" i="9"/>
  <c r="G26" i="9"/>
  <c r="E26" i="9"/>
  <c r="D26" i="9"/>
  <c r="C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H11" i="9"/>
  <c r="G11" i="9"/>
  <c r="F11" i="9"/>
  <c r="D11" i="9"/>
  <c r="C11" i="9"/>
  <c r="C13" i="3"/>
  <c r="C14" i="3"/>
  <c r="C16" i="3"/>
  <c r="C17" i="3"/>
  <c r="C18" i="3"/>
  <c r="C20" i="3"/>
  <c r="C21" i="3"/>
  <c r="C22" i="3"/>
  <c r="C32" i="3"/>
  <c r="C33" i="3"/>
  <c r="C34" i="3"/>
  <c r="C36" i="3"/>
  <c r="C37" i="3"/>
  <c r="C38" i="3"/>
  <c r="C40" i="3"/>
  <c r="C41" i="3"/>
  <c r="C42" i="3"/>
  <c r="C16" i="4"/>
  <c r="C17" i="4"/>
  <c r="C18" i="4"/>
  <c r="C20" i="4"/>
  <c r="C21" i="4"/>
  <c r="C22" i="4"/>
  <c r="C24" i="4"/>
  <c r="C25" i="4"/>
  <c r="C26" i="4"/>
  <c r="C28" i="4"/>
  <c r="C29" i="4"/>
  <c r="C30" i="4"/>
  <c r="C32" i="4"/>
  <c r="C33" i="4"/>
  <c r="C34" i="4"/>
  <c r="C36" i="4"/>
  <c r="C37" i="4"/>
  <c r="C38" i="4"/>
  <c r="C19" i="5"/>
  <c r="C20" i="5"/>
  <c r="C22" i="5"/>
  <c r="C23" i="5"/>
  <c r="C24" i="5"/>
  <c r="C27" i="5"/>
  <c r="C29" i="5"/>
  <c r="C30" i="5"/>
  <c r="C36" i="5"/>
  <c r="C49" i="5"/>
  <c r="C50" i="5"/>
  <c r="C12" i="6"/>
  <c r="C13" i="6"/>
  <c r="C14" i="6"/>
  <c r="C16" i="6"/>
  <c r="C17" i="6"/>
  <c r="C18" i="6"/>
  <c r="C20" i="6"/>
  <c r="C21" i="6"/>
  <c r="C22" i="6"/>
  <c r="C24" i="6"/>
  <c r="C25" i="6"/>
  <c r="C26" i="6"/>
  <c r="C28" i="6"/>
  <c r="C29" i="6"/>
  <c r="C30" i="6"/>
  <c r="C13" i="7"/>
  <c r="C14" i="7"/>
  <c r="C16" i="7"/>
  <c r="C17" i="7"/>
  <c r="C18" i="7"/>
  <c r="C20" i="7"/>
  <c r="C21" i="7"/>
  <c r="C22" i="7"/>
  <c r="C24" i="7"/>
  <c r="C25" i="7"/>
  <c r="C26" i="7"/>
  <c r="C28" i="7"/>
  <c r="C29" i="7"/>
  <c r="C30" i="7"/>
  <c r="C13" i="1"/>
  <c r="C14" i="1"/>
  <c r="C17" i="1"/>
  <c r="C18" i="1"/>
  <c r="C20" i="1"/>
  <c r="C21" i="1"/>
  <c r="C25" i="1"/>
  <c r="C26" i="1"/>
  <c r="C27" i="1"/>
  <c r="C12" i="3"/>
  <c r="C12" i="4"/>
  <c r="C12" i="5"/>
  <c r="C12" i="7"/>
  <c r="C12" i="1"/>
  <c r="F26" i="9" l="1"/>
  <c r="C7" i="9"/>
  <c r="E11" i="9"/>
  <c r="E30" i="9"/>
  <c r="H27" i="7"/>
  <c r="G27" i="7"/>
  <c r="F27" i="7"/>
  <c r="E27" i="7"/>
  <c r="D27" i="7"/>
  <c r="H23" i="7"/>
  <c r="G23" i="7"/>
  <c r="F23" i="7"/>
  <c r="E23" i="7"/>
  <c r="D23" i="7"/>
  <c r="H19" i="7"/>
  <c r="G19" i="7"/>
  <c r="F19" i="7"/>
  <c r="E19" i="7"/>
  <c r="D19" i="7"/>
  <c r="H15" i="7"/>
  <c r="G15" i="7"/>
  <c r="F15" i="7"/>
  <c r="E15" i="7"/>
  <c r="D15" i="7"/>
  <c r="H11" i="7"/>
  <c r="G11" i="7"/>
  <c r="F11" i="7"/>
  <c r="E11" i="7"/>
  <c r="D11" i="7"/>
  <c r="C23" i="7" l="1"/>
  <c r="C15" i="7"/>
  <c r="C27" i="7"/>
  <c r="C19" i="7"/>
  <c r="C11" i="7"/>
  <c r="C7" i="7" s="1"/>
  <c r="H24" i="1" l="1"/>
  <c r="G24" i="1"/>
  <c r="F24" i="1"/>
  <c r="E24" i="1"/>
  <c r="D24" i="1"/>
  <c r="G19" i="1"/>
  <c r="F19" i="1"/>
  <c r="D19" i="1"/>
  <c r="H15" i="1"/>
  <c r="G15" i="1"/>
  <c r="F15" i="1"/>
  <c r="E15" i="1"/>
  <c r="D15" i="1"/>
  <c r="H11" i="1"/>
  <c r="G11" i="1"/>
  <c r="F11" i="1"/>
  <c r="E11" i="1"/>
  <c r="D11" i="1"/>
  <c r="C19" i="1" l="1"/>
  <c r="C15" i="1"/>
  <c r="C11" i="1"/>
  <c r="C24" i="1"/>
  <c r="H31" i="13"/>
  <c r="G31" i="13"/>
  <c r="F31" i="13"/>
  <c r="E31" i="13"/>
  <c r="D31" i="13"/>
  <c r="H27" i="13"/>
  <c r="G27" i="13"/>
  <c r="F27" i="13"/>
  <c r="E27" i="13"/>
  <c r="D27" i="13"/>
  <c r="H23" i="13"/>
  <c r="G23" i="13"/>
  <c r="F23" i="13"/>
  <c r="E23" i="13"/>
  <c r="D23" i="13"/>
  <c r="H19" i="13"/>
  <c r="G19" i="13"/>
  <c r="F19" i="13"/>
  <c r="E19" i="13"/>
  <c r="D19" i="13"/>
  <c r="H15" i="13"/>
  <c r="G15" i="13"/>
  <c r="E15" i="13"/>
  <c r="D15" i="13"/>
  <c r="H11" i="13"/>
  <c r="G11" i="13"/>
  <c r="F11" i="13"/>
  <c r="D11" i="13"/>
  <c r="H23" i="12"/>
  <c r="G23" i="12"/>
  <c r="F23" i="12"/>
  <c r="E23" i="12"/>
  <c r="D23" i="12"/>
  <c r="H19" i="12"/>
  <c r="G19" i="12"/>
  <c r="F19" i="12"/>
  <c r="E19" i="12"/>
  <c r="D19" i="12"/>
  <c r="H15" i="12"/>
  <c r="G15" i="12"/>
  <c r="F15" i="12"/>
  <c r="E15" i="12"/>
  <c r="D15" i="12"/>
  <c r="H11" i="12"/>
  <c r="G11" i="12"/>
  <c r="F11" i="12"/>
  <c r="E11" i="12"/>
  <c r="D11" i="12"/>
  <c r="C7" i="1" l="1"/>
  <c r="C19" i="13"/>
  <c r="C27" i="13"/>
  <c r="C11" i="12"/>
  <c r="C23" i="12"/>
  <c r="C19" i="12"/>
  <c r="C15" i="12"/>
  <c r="C31" i="13"/>
  <c r="C23" i="13"/>
  <c r="C15" i="13"/>
  <c r="C11" i="13"/>
  <c r="C7" i="12" l="1"/>
  <c r="F35" i="10" s="1"/>
  <c r="C7" i="13"/>
  <c r="F36" i="10" s="1"/>
  <c r="F19" i="10" l="1"/>
  <c r="F32" i="10"/>
  <c r="H48" i="5"/>
  <c r="G48" i="5"/>
  <c r="F48" i="5"/>
  <c r="D48" i="5"/>
  <c r="H34" i="5"/>
  <c r="G34" i="5"/>
  <c r="F34" i="5"/>
  <c r="H25" i="5"/>
  <c r="G25" i="5"/>
  <c r="F25" i="5"/>
  <c r="H21" i="5"/>
  <c r="G21" i="5"/>
  <c r="E21" i="5"/>
  <c r="D21" i="5"/>
  <c r="H11" i="5"/>
  <c r="G11" i="5"/>
  <c r="F11" i="5"/>
  <c r="H35" i="4"/>
  <c r="G35" i="4"/>
  <c r="F35" i="4"/>
  <c r="E35" i="4"/>
  <c r="D35" i="4"/>
  <c r="H31" i="4"/>
  <c r="G31" i="4"/>
  <c r="F31" i="4"/>
  <c r="E31" i="4"/>
  <c r="D31" i="4"/>
  <c r="H27" i="4"/>
  <c r="G27" i="4"/>
  <c r="F27" i="4"/>
  <c r="E27" i="4"/>
  <c r="D27" i="4"/>
  <c r="H23" i="4"/>
  <c r="G23" i="4"/>
  <c r="F23" i="4"/>
  <c r="E23" i="4"/>
  <c r="D23" i="4"/>
  <c r="H19" i="4"/>
  <c r="G19" i="4"/>
  <c r="F19" i="4"/>
  <c r="E19" i="4"/>
  <c r="D19" i="4"/>
  <c r="H15" i="4"/>
  <c r="G15" i="4"/>
  <c r="F15" i="4"/>
  <c r="E15" i="4"/>
  <c r="D15" i="4"/>
  <c r="H11" i="4"/>
  <c r="G11" i="4"/>
  <c r="F11" i="4"/>
  <c r="E11" i="4"/>
  <c r="D11" i="4"/>
  <c r="H39" i="3"/>
  <c r="G39" i="3"/>
  <c r="F39" i="3"/>
  <c r="E39" i="3"/>
  <c r="D39" i="3"/>
  <c r="H35" i="3"/>
  <c r="G35" i="3"/>
  <c r="F35" i="3"/>
  <c r="E35" i="3"/>
  <c r="D35" i="3"/>
  <c r="H31" i="3"/>
  <c r="G31" i="3"/>
  <c r="F31" i="3"/>
  <c r="E31" i="3"/>
  <c r="D31" i="3"/>
  <c r="H19" i="3"/>
  <c r="G19" i="3"/>
  <c r="F19" i="3"/>
  <c r="E19" i="3"/>
  <c r="D19" i="3"/>
  <c r="H15" i="3"/>
  <c r="G15" i="3"/>
  <c r="F15" i="3"/>
  <c r="E15" i="3"/>
  <c r="D15" i="3"/>
  <c r="H11" i="3"/>
  <c r="G11" i="3"/>
  <c r="F11" i="3"/>
  <c r="E11" i="3"/>
  <c r="D11" i="3"/>
  <c r="F24" i="10"/>
  <c r="C39" i="3" l="1"/>
  <c r="C15" i="3"/>
  <c r="C25" i="5"/>
  <c r="C48" i="5"/>
  <c r="C34" i="5"/>
  <c r="C19" i="6"/>
  <c r="C23" i="6"/>
  <c r="C11" i="6"/>
  <c r="C7" i="6" s="1"/>
  <c r="C27" i="6"/>
  <c r="C21" i="5"/>
  <c r="C11" i="5"/>
  <c r="C31" i="3"/>
  <c r="C19" i="3"/>
  <c r="C11" i="3"/>
  <c r="C35" i="3"/>
  <c r="C19" i="4"/>
  <c r="C23" i="4"/>
  <c r="C35" i="4"/>
  <c r="C27" i="4"/>
  <c r="C15" i="4"/>
  <c r="C31" i="4"/>
  <c r="C11" i="4"/>
  <c r="F34" i="10"/>
  <c r="C7" i="5" l="1"/>
  <c r="F31" i="10"/>
  <c r="C7" i="4"/>
  <c r="F12" i="10" s="1"/>
  <c r="C7" i="3"/>
  <c r="F13" i="10" s="1"/>
  <c r="F30" i="10"/>
  <c r="F9" i="10" l="1"/>
</calcChain>
</file>

<file path=xl/sharedStrings.xml><?xml version="1.0" encoding="utf-8"?>
<sst xmlns="http://schemas.openxmlformats.org/spreadsheetml/2006/main" count="776" uniqueCount="324">
  <si>
    <t>Marché de nettoyage des locaux de l'Université de Haute-Alsace</t>
  </si>
  <si>
    <t>FACULTE DES SCIENCES ECONOMIQUES SOCIALES ET JURIDIQUES (FSESJ)</t>
  </si>
  <si>
    <t>Responsable</t>
  </si>
  <si>
    <t>Xavier Robin</t>
  </si>
  <si>
    <t>Surface totale</t>
  </si>
  <si>
    <t>Famille de locaux</t>
  </si>
  <si>
    <t>Superficie totale (en m²)</t>
  </si>
  <si>
    <t>Répartition</t>
  </si>
  <si>
    <t>Moquette/tapis</t>
  </si>
  <si>
    <t>Thermoplastiques et assimilé</t>
  </si>
  <si>
    <t>Carrelages et assimilés</t>
  </si>
  <si>
    <t>Parquets/bois et assimilés</t>
  </si>
  <si>
    <t>Ciment et bitume</t>
  </si>
  <si>
    <t>Locaux d'enseignement</t>
  </si>
  <si>
    <t>Sanitaires</t>
  </si>
  <si>
    <t>Dégagement horizontaux</t>
  </si>
  <si>
    <t>Dégagement verticaux</t>
  </si>
  <si>
    <t>Bureaux</t>
  </si>
  <si>
    <t>Locaux techniques</t>
  </si>
  <si>
    <t>Bibliothèques</t>
  </si>
  <si>
    <t>Espaces de convivialitéss</t>
  </si>
  <si>
    <t>Jose Martins</t>
  </si>
  <si>
    <t>Chantal Lock</t>
  </si>
  <si>
    <t>Surface totale en externalisation permanente:</t>
  </si>
  <si>
    <t>m²</t>
  </si>
  <si>
    <t>Gaëlle Kern</t>
  </si>
  <si>
    <t>SERVICE COMMUN DE LA FACULTE DES SCIENCES ECONOMIQUES SOCIALES ET JURIDIQUES (FSESJ)</t>
  </si>
  <si>
    <t xml:space="preserve">Bâtiment </t>
  </si>
  <si>
    <t>Bâtiment</t>
  </si>
  <si>
    <t>Isabelle HERZOG</t>
  </si>
  <si>
    <t>COLMAR - Campus Grillenbreit - IUT DE COLMAR</t>
  </si>
  <si>
    <t>MULHOUSE - Campus Illberg - Bâtiment G - SERVICE DE FORMATION CONTINUE (SERFA)</t>
  </si>
  <si>
    <t>MULHOUSE - Campus Illberg - Bâtiment S - NEF DES SCIENCES</t>
  </si>
  <si>
    <t>MULHOUSE - Campus Illberg - Bâtiment C - LEARNING CENTER</t>
  </si>
  <si>
    <t>MULHOUSE - Campus Illberg - Bâtiment P - ECOLE DE CHIMIE</t>
  </si>
  <si>
    <t>MULHOUSE - Campus Illberg - Bâtiment H - FLSH</t>
  </si>
  <si>
    <t>MULHOUSE - Campus Illberg - Bâtiment F - Amphithéatres</t>
  </si>
  <si>
    <t>AMPHI</t>
  </si>
  <si>
    <t>salles de cours</t>
  </si>
  <si>
    <t>passerelles metalliques</t>
  </si>
  <si>
    <t>circulations</t>
  </si>
  <si>
    <t>gradin</t>
  </si>
  <si>
    <t>escalier</t>
  </si>
  <si>
    <t>escalier metalliques</t>
  </si>
  <si>
    <t>Couloirs</t>
  </si>
  <si>
    <t>Sanitaires sous-sol</t>
  </si>
  <si>
    <t>Sanitaires RDC</t>
  </si>
  <si>
    <t xml:space="preserve">Escalier </t>
  </si>
  <si>
    <t>Espace central</t>
  </si>
  <si>
    <t>Volume ouvert</t>
  </si>
  <si>
    <t>Espace cafétéria</t>
  </si>
  <si>
    <t>local ménage</t>
  </si>
  <si>
    <t>Bâtiment 01</t>
  </si>
  <si>
    <t>ENSISA</t>
  </si>
  <si>
    <t>SALLE 117</t>
  </si>
  <si>
    <t>SALLE 118</t>
  </si>
  <si>
    <t>SALLE 119</t>
  </si>
  <si>
    <t>AMPHITHEATRE 116</t>
  </si>
  <si>
    <t>SALLE INFO 157</t>
  </si>
  <si>
    <t>SALLE INFO 158</t>
  </si>
  <si>
    <t>AMPHITHEATRE 159</t>
  </si>
  <si>
    <t>SALLE 252</t>
  </si>
  <si>
    <t>SALLE 401</t>
  </si>
  <si>
    <t>SALLE 402</t>
  </si>
  <si>
    <t>SALLE 403</t>
  </si>
  <si>
    <t>SALLE 404/405</t>
  </si>
  <si>
    <t>SALLE 501</t>
  </si>
  <si>
    <t>SALLE 502</t>
  </si>
  <si>
    <t>RHEOLOGIE</t>
  </si>
  <si>
    <t>COULOIR NIVEAU 100</t>
  </si>
  <si>
    <t>COULOIR NIVEAU 400</t>
  </si>
  <si>
    <t>COULOIR devant AMPHI 159</t>
  </si>
  <si>
    <t>COULOIR 100 devant vestiaire</t>
  </si>
  <si>
    <t xml:space="preserve"> </t>
  </si>
  <si>
    <t>COURSIVE 400-500</t>
  </si>
  <si>
    <t>de 300 à 400</t>
  </si>
  <si>
    <t>Salles de classe</t>
  </si>
  <si>
    <t>Galerie de musées</t>
  </si>
  <si>
    <t>Salles de restauration</t>
  </si>
  <si>
    <t>Espaces sanitaires</t>
  </si>
  <si>
    <t>Hall d'accueil</t>
  </si>
  <si>
    <t>Vestiaires</t>
  </si>
  <si>
    <t>Douches</t>
  </si>
  <si>
    <t>Salle de réunion</t>
  </si>
  <si>
    <t>Escaliers</t>
  </si>
  <si>
    <t>Archives non vivantes</t>
  </si>
  <si>
    <t>Hall d'entrée</t>
  </si>
  <si>
    <t>Salles de réunion</t>
  </si>
  <si>
    <t>Entrepôts</t>
  </si>
  <si>
    <t>Sanitaires 1er étage</t>
  </si>
  <si>
    <t>Salles banalisées RDC</t>
  </si>
  <si>
    <t>Salles banalisées 1er étage</t>
  </si>
  <si>
    <t>COLMAR</t>
  </si>
  <si>
    <t>MULHOUSE</t>
  </si>
  <si>
    <t>Campus Collines</t>
  </si>
  <si>
    <t>Campus Fonderie</t>
  </si>
  <si>
    <t>FSESJ</t>
  </si>
  <si>
    <t>SCD</t>
  </si>
  <si>
    <t>Campus Illberg</t>
  </si>
  <si>
    <t>NEF</t>
  </si>
  <si>
    <t>LC</t>
  </si>
  <si>
    <t>FLSH</t>
  </si>
  <si>
    <t>3 amphis + SAS</t>
  </si>
  <si>
    <t>4 salles de cours</t>
  </si>
  <si>
    <t>hall + SAS</t>
  </si>
  <si>
    <t>circulation</t>
  </si>
  <si>
    <t>escaliers</t>
  </si>
  <si>
    <t>Bureaux DNUM</t>
  </si>
  <si>
    <t>local SSI</t>
  </si>
  <si>
    <t>Niveau 0</t>
  </si>
  <si>
    <t>niveau 1 et 2</t>
  </si>
  <si>
    <t>niveau 3</t>
  </si>
  <si>
    <t>sanitaires niveau 0</t>
  </si>
  <si>
    <t>sanitaires niveau 2</t>
  </si>
  <si>
    <t>sanitaires niveau 3</t>
  </si>
  <si>
    <t>Hall d'entrée niveau 1</t>
  </si>
  <si>
    <t>Cafétéria étudiants</t>
  </si>
  <si>
    <t>Prix € HT  annuel forfaitaire avec PSE (public intense)</t>
  </si>
  <si>
    <t>Prix € HT  annuel forfaitaire de base
(fréquentation normale)</t>
  </si>
  <si>
    <t>TOTAL</t>
  </si>
  <si>
    <t>Bibliothèque</t>
  </si>
  <si>
    <t>Galeries de musées</t>
  </si>
  <si>
    <t xml:space="preserve">AMPHI  A. Werner N°1 </t>
  </si>
  <si>
    <t>AMPHI   N°3</t>
  </si>
  <si>
    <t>Amphi Noelting   N°2</t>
  </si>
  <si>
    <t>AMPHI   N°4</t>
  </si>
  <si>
    <t xml:space="preserve">AMPHI   N°5 </t>
  </si>
  <si>
    <t>ST0.5</t>
  </si>
  <si>
    <t>ST0.6</t>
  </si>
  <si>
    <t>ST0.7</t>
  </si>
  <si>
    <t>ST1.1</t>
  </si>
  <si>
    <t>ST1.2</t>
  </si>
  <si>
    <t>ST1.3</t>
  </si>
  <si>
    <t>ST1.4</t>
  </si>
  <si>
    <t>ST1.5</t>
  </si>
  <si>
    <t>ST1.6</t>
  </si>
  <si>
    <t>ST1.7</t>
  </si>
  <si>
    <t>ST1.8</t>
  </si>
  <si>
    <t>ST1.9</t>
  </si>
  <si>
    <t>ST1.10</t>
  </si>
  <si>
    <t>ST2.1</t>
  </si>
  <si>
    <t>ST2.2</t>
  </si>
  <si>
    <t>Salle Multimédia</t>
  </si>
  <si>
    <t>Ascenseurs</t>
  </si>
  <si>
    <t>Espaces de convivialité</t>
  </si>
  <si>
    <t>Foyer d'entrée</t>
  </si>
  <si>
    <t>Office restauration</t>
  </si>
  <si>
    <t>Plans inclinés</t>
  </si>
  <si>
    <t>Circulation B/C</t>
  </si>
  <si>
    <t>Circulation A/B</t>
  </si>
  <si>
    <t>Circulation administration</t>
  </si>
  <si>
    <t>Tapis entrée</t>
  </si>
  <si>
    <t>Salle de formation 01</t>
  </si>
  <si>
    <t>Salle de formation 02</t>
  </si>
  <si>
    <t>Salle de formation 03</t>
  </si>
  <si>
    <t>Salle de formation 04</t>
  </si>
  <si>
    <t>Salle de formation 05</t>
  </si>
  <si>
    <t>Salle de formation 06</t>
  </si>
  <si>
    <t>Salle de formation 07</t>
  </si>
  <si>
    <t>Salle de formation 08</t>
  </si>
  <si>
    <t>Salle de formation 09</t>
  </si>
  <si>
    <t>Homme</t>
  </si>
  <si>
    <t xml:space="preserve">Femme </t>
  </si>
  <si>
    <t>PMR</t>
  </si>
  <si>
    <t>Local ménage</t>
  </si>
  <si>
    <t>Bureau Directeur</t>
  </si>
  <si>
    <t>Bureau Assistante</t>
  </si>
  <si>
    <t>Bureau 2 personnes</t>
  </si>
  <si>
    <t>Bureau 1 personne</t>
  </si>
  <si>
    <t>Reprographie</t>
  </si>
  <si>
    <t>Sous répartiteur</t>
  </si>
  <si>
    <t>E</t>
  </si>
  <si>
    <r>
      <t>Remarque(s):</t>
    </r>
    <r>
      <rPr>
        <b/>
        <sz val="11"/>
        <color theme="1"/>
        <rFont val="Calibri"/>
        <family val="2"/>
        <scheme val="minor"/>
      </rPr>
      <t xml:space="preserve"> Au 2e étage du bâtiment de le FSESJ - Bibliothèque sur 2 étages + mézzanine  
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Cloisons vitrées 83 m²
</t>
    </r>
  </si>
  <si>
    <t>Coralie Portmann</t>
  </si>
  <si>
    <t>Salle du Conseil</t>
  </si>
  <si>
    <t>Salle de Réunion</t>
  </si>
  <si>
    <t>Cuisine</t>
  </si>
  <si>
    <t>Circulation</t>
  </si>
  <si>
    <t>MULHOUSE - Campus Illberg - Bâtiment B - MAISON DE L'UNIVERSITE</t>
  </si>
  <si>
    <t>COLMAR - Campus Biopôle - BATIMENT A</t>
  </si>
  <si>
    <t>MULHOUSE - Campus Collines - BATIMENT E</t>
  </si>
  <si>
    <t>Escalier</t>
  </si>
  <si>
    <t>Palier</t>
  </si>
  <si>
    <t>ST2.3</t>
  </si>
  <si>
    <r>
      <t>Remarque(s):</t>
    </r>
    <r>
      <rPr>
        <b/>
        <sz val="11"/>
        <color theme="1"/>
        <rFont val="Calibri"/>
        <family val="2"/>
        <scheme val="minor"/>
      </rPr>
      <t xml:space="preserve"> Prestations réduites: nettoyage annuel des salles pédagogiques + service 1h toilettes + hall d'accueil
</t>
    </r>
  </si>
  <si>
    <t>Bureau enseignants</t>
  </si>
  <si>
    <t>Bureau 5 personnes</t>
  </si>
  <si>
    <t>Accueil</t>
  </si>
  <si>
    <t>MULHOUSE - Campus Collines - BATIMENT B</t>
  </si>
  <si>
    <t xml:space="preserve">MULHOUSE - Campus Collines - BATIMENT A </t>
  </si>
  <si>
    <t>MULHOUSE - Campus Collines -  BATIMENT C</t>
  </si>
  <si>
    <t>A</t>
  </si>
  <si>
    <t>B</t>
  </si>
  <si>
    <t>C</t>
  </si>
  <si>
    <t xml:space="preserve">Remarque(s):
(besoins particuliers, périodes de fermeture prévisibles, spécificité du bâtiment, …) </t>
  </si>
  <si>
    <t>Local rangement 2</t>
  </si>
  <si>
    <t>Local rangement 1</t>
  </si>
  <si>
    <t>Ateliers</t>
  </si>
  <si>
    <t>Ascenseur</t>
  </si>
  <si>
    <t>Escalier B</t>
  </si>
  <si>
    <t>Escalier A</t>
  </si>
  <si>
    <t>SAS Entrée</t>
  </si>
  <si>
    <t>Entrée 02</t>
  </si>
  <si>
    <t>Circulation 02</t>
  </si>
  <si>
    <t>Sanitaires hommes</t>
  </si>
  <si>
    <t>Sanitaires femmes</t>
  </si>
  <si>
    <t>Salle P006</t>
  </si>
  <si>
    <t>Salle P005</t>
  </si>
  <si>
    <t>Salle P004</t>
  </si>
  <si>
    <t>Salle P003</t>
  </si>
  <si>
    <t>Salle P002</t>
  </si>
  <si>
    <t>Salle P001</t>
  </si>
  <si>
    <t>Prix € HT  annuel forfaitaire de base</t>
  </si>
  <si>
    <t>Occupant : FST</t>
  </si>
  <si>
    <t>Bâtiment E</t>
  </si>
  <si>
    <t>Zone kitchnette</t>
  </si>
  <si>
    <t>Stockage</t>
  </si>
  <si>
    <t>Administration</t>
  </si>
  <si>
    <t>Direction</t>
  </si>
  <si>
    <t>Réunion 04</t>
  </si>
  <si>
    <t>Réunion 03</t>
  </si>
  <si>
    <t>Réunion 02</t>
  </si>
  <si>
    <t>Réunion 01</t>
  </si>
  <si>
    <t>Salle 108</t>
  </si>
  <si>
    <t>Salle 107</t>
  </si>
  <si>
    <t>Salle 106</t>
  </si>
  <si>
    <t>Salle 105</t>
  </si>
  <si>
    <t>Salle 104</t>
  </si>
  <si>
    <t>Salle 103</t>
  </si>
  <si>
    <t>Salle 102</t>
  </si>
  <si>
    <t>Salle 101</t>
  </si>
  <si>
    <t>Occupant : UHA 4.0</t>
  </si>
  <si>
    <t>Atelier de travail</t>
  </si>
  <si>
    <t>Salle de réunion 02</t>
  </si>
  <si>
    <t>Salle de réunion 01</t>
  </si>
  <si>
    <t>Salle 4p Pôle 03</t>
  </si>
  <si>
    <t>Salle 4p Pôle 01</t>
  </si>
  <si>
    <t>Bureaux Pôle 03</t>
  </si>
  <si>
    <t>Bureaux Pôle 02</t>
  </si>
  <si>
    <t>Bureaux Pôle 01</t>
  </si>
  <si>
    <t>Bureau 03</t>
  </si>
  <si>
    <t>Bureau 02</t>
  </si>
  <si>
    <t>Bureau 01</t>
  </si>
  <si>
    <t>ILL B</t>
  </si>
  <si>
    <t>ILL E</t>
  </si>
  <si>
    <t>ILL G</t>
  </si>
  <si>
    <t>SERFA</t>
  </si>
  <si>
    <t>ILL S</t>
  </si>
  <si>
    <t xml:space="preserve">ILL C </t>
  </si>
  <si>
    <t>ILL P</t>
  </si>
  <si>
    <t>ILL M</t>
  </si>
  <si>
    <t>ILL H</t>
  </si>
  <si>
    <t>ILL F</t>
  </si>
  <si>
    <t>GRI H</t>
  </si>
  <si>
    <t>Bâtiment H</t>
  </si>
  <si>
    <t>BIO A</t>
  </si>
  <si>
    <t>Biopôle bât A</t>
  </si>
  <si>
    <t>BIO B</t>
  </si>
  <si>
    <t>Biopôle bât B</t>
  </si>
  <si>
    <r>
      <t xml:space="preserve">Remarque(s):
(besoins particuliers, périodes de fermeture prévisibles, spécificité du bâtiment, …) 
</t>
    </r>
    <r>
      <rPr>
        <b/>
        <sz val="11"/>
        <color theme="1"/>
        <rFont val="Calibri"/>
        <family val="2"/>
        <scheme val="minor"/>
      </rPr>
      <t>Labo inclut dans le batimentaire
Précaution à prendre pour le vidage des poubelles dans le labo</t>
    </r>
  </si>
  <si>
    <t>logettes lvbe - hors prestation</t>
  </si>
  <si>
    <t>locaux LVBE hors bureau</t>
  </si>
  <si>
    <t>Laboratoire</t>
  </si>
  <si>
    <t>cafets etudiante</t>
  </si>
  <si>
    <t xml:space="preserve">foyer personnels </t>
  </si>
  <si>
    <t>sous sol - locaux</t>
  </si>
  <si>
    <t>Sous sol - couloir</t>
  </si>
  <si>
    <t>bureaux étage LVBE</t>
  </si>
  <si>
    <t>bureaux étage Ens</t>
  </si>
  <si>
    <t>salles reunions</t>
  </si>
  <si>
    <t>bureaux RdC</t>
  </si>
  <si>
    <t>escalier secondaire - 3 niv</t>
  </si>
  <si>
    <t>escalier principal hall - 2 niv</t>
  </si>
  <si>
    <t>couloirs étage</t>
  </si>
  <si>
    <t>hall Rdc</t>
  </si>
  <si>
    <t>couloirs RdC</t>
  </si>
  <si>
    <t>étage</t>
  </si>
  <si>
    <t>rRdC</t>
  </si>
  <si>
    <t>amphi</t>
  </si>
  <si>
    <t>Salles banalisées RdC</t>
  </si>
  <si>
    <t>salles info RdC</t>
  </si>
  <si>
    <t>salles TP étage</t>
  </si>
  <si>
    <t>salles banalisées étage</t>
  </si>
  <si>
    <t>Frédéric BLANC / Alexandre Fritsch</t>
  </si>
  <si>
    <t>Site agroscience Colmar</t>
  </si>
  <si>
    <t>BIOPOLE B</t>
  </si>
  <si>
    <t>Stephanie MEIER</t>
  </si>
  <si>
    <t>Laurie Couot</t>
  </si>
  <si>
    <t>Occupant : DNUM/DGPI</t>
  </si>
  <si>
    <r>
      <t>Remarque(s):</t>
    </r>
    <r>
      <rPr>
        <b/>
        <sz val="11"/>
        <color theme="1"/>
        <rFont val="Calibri"/>
        <family val="2"/>
        <scheme val="minor"/>
      </rPr>
      <t xml:space="preserve"> Prestations réduites: présence à 50%, sanitaires en priorité
Aile présidence à aspirer tous les jours (+/-100m²)
Un bureau à aspirer quotidiennement (moquette)
</t>
    </r>
  </si>
  <si>
    <t xml:space="preserve">Remarque(s):
(besoins particuliers, périodes de fermeture prévisibles, spécificité du bâtiment, …) 
</t>
  </si>
  <si>
    <t>MU</t>
  </si>
  <si>
    <t>ENSCMu</t>
  </si>
  <si>
    <t>Anna Delemonte</t>
  </si>
  <si>
    <t>Bureaux médicaux</t>
  </si>
  <si>
    <t xml:space="preserve">Les surfaces vitrées à hauteur d'homme sont à nettoyer </t>
  </si>
  <si>
    <t xml:space="preserve">Remarque(s):
Début de la prestation après 9h
</t>
  </si>
  <si>
    <t>SAS05</t>
  </si>
  <si>
    <t>Circulation02 - Niveau 0 (Hall d'accueil)</t>
  </si>
  <si>
    <t>San01 Hommes - Niveau 0</t>
  </si>
  <si>
    <t>San02 Femmes - Niveau 0</t>
  </si>
  <si>
    <t>Circulation03 - Niveau 0</t>
  </si>
  <si>
    <t>Circulation04 - Niveau 0</t>
  </si>
  <si>
    <t>Hal - Niveau -1</t>
  </si>
  <si>
    <t>Circulation01 - Niveau -1</t>
  </si>
  <si>
    <t>Circulation02 - Niveau -1</t>
  </si>
  <si>
    <t>Circulation03 - Niveau -1</t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</si>
  <si>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Stéphanie Meyer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</si>
  <si>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Frédéric Blanc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</si>
  <si>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Xavier Robin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</si>
  <si>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Chantal Lock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</si>
  <si>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Coralie Portmann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</si>
  <si>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Anna Delemonte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</si>
  <si>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José Martins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</si>
  <si>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Laurie Couot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</si>
  <si>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Gaëlle Kern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</si>
  <si>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Isabelle Herzog</t>
    </r>
  </si>
  <si>
    <t>*</t>
  </si>
  <si>
    <r>
      <t xml:space="preserve">Remarque(s):
</t>
    </r>
    <r>
      <rPr>
        <b/>
        <sz val="11"/>
        <color theme="1"/>
        <rFont val="Calibri"/>
        <family val="2"/>
        <scheme val="minor"/>
      </rPr>
      <t xml:space="preserve">Pas de décapage de certains sols - sera vu avec la composante
</t>
    </r>
  </si>
  <si>
    <r>
      <t>Remarque(s):</t>
    </r>
    <r>
      <rPr>
        <b/>
        <sz val="11"/>
        <color theme="1"/>
        <rFont val="Calibri"/>
        <family val="2"/>
        <scheme val="minor"/>
      </rPr>
      <t xml:space="preserve"> 
Prestation de base les samedi matin réalisés sur BPU
Fréquence hebdomadaire (et non mensuelle) dans les locaux "espaces de convivialité" pour:
- nettoyage des plinthes
- nettoyage des rebords de fenêtres
- nettoyage et désinfection toutes poubelles
- élimination des toiles d'araignées
Fréquence quotidienne (même en public intense) pour:
- laver/récurer/désinfecter entièrement les lavabos/éviers et la robinetterie
Semaine de prestations réduites : prestation de base </t>
    </r>
    <r>
      <rPr>
        <b/>
        <u/>
        <sz val="11"/>
        <color theme="1"/>
        <rFont val="Calibri"/>
        <family val="2"/>
        <scheme val="minor"/>
      </rPr>
      <t>sans repasse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Pré-imprégnation pas possible</t>
    </r>
  </si>
  <si>
    <r>
      <rPr>
        <b/>
        <sz val="11"/>
        <color rgb="FFFF0000"/>
        <rFont val="Calibri"/>
        <family val="2"/>
        <scheme val="minor"/>
      </rPr>
      <t xml:space="preserve">* </t>
    </r>
    <r>
      <rPr>
        <sz val="11"/>
        <color theme="1"/>
        <rFont val="Calibri"/>
        <family val="2"/>
        <scheme val="minor"/>
      </rPr>
      <t>remarque précisée dans la page dédiée</t>
    </r>
  </si>
  <si>
    <r>
      <rPr>
        <i/>
        <sz val="11"/>
        <color theme="1"/>
        <rFont val="Calibri"/>
        <family val="2"/>
        <scheme val="minor"/>
      </rPr>
      <t xml:space="preserve">Réf </t>
    </r>
    <r>
      <rPr>
        <sz val="11"/>
        <color theme="1"/>
        <rFont val="Calibri"/>
        <family val="2"/>
        <scheme val="minor"/>
      </rPr>
      <t>: Maelenn Prado</t>
    </r>
  </si>
  <si>
    <t>Maelenn Prado</t>
  </si>
  <si>
    <t>Prestations de nettoyage et d'entretien des locaux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</si>
</sst>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3" formatCode="_-* #,##0.00_-;\-* #,##0.00_-;_-* &quot;-&quot;??_-;_-@_-"/>
    <numFmt numFmtId="164" formatCode="_-* #,##0.00\ _€_-;\-* #,##0.00\ _€_-;_-* &quot;-&quot;??\ _€_-;_-@_-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5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0" fontId="2" fillId="0" borderId="14" xfId="0" applyFont="1" applyBorder="1"/>
    <xf numFmtId="0" fontId="0" fillId="0" borderId="15" xfId="0" applyBorder="1"/>
    <xf numFmtId="0" fontId="0" fillId="0" borderId="16" xfId="0" applyBorder="1"/>
    <xf numFmtId="0" fontId="1" fillId="0" borderId="0" xfId="0" applyFont="1"/>
    <xf numFmtId="0" fontId="4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0" fontId="6" fillId="2" borderId="1" xfId="0" applyFont="1" applyFill="1" applyBorder="1"/>
    <xf numFmtId="0" fontId="6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0" fontId="6" fillId="0" borderId="1" xfId="0" applyFont="1" applyBorder="1"/>
    <xf numFmtId="0" fontId="6" fillId="0" borderId="2" xfId="0" applyFont="1" applyBorder="1"/>
    <xf numFmtId="0" fontId="0" fillId="0" borderId="17" xfId="0" applyBorder="1"/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/>
    <xf numFmtId="0" fontId="1" fillId="8" borderId="1" xfId="0" applyFont="1" applyFill="1" applyBorder="1"/>
    <xf numFmtId="0" fontId="7" fillId="5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43" fontId="4" fillId="0" borderId="0" xfId="1" applyFont="1"/>
    <xf numFmtId="0" fontId="1" fillId="0" borderId="0" xfId="0" applyFont="1" applyAlignment="1"/>
    <xf numFmtId="0" fontId="0" fillId="4" borderId="1" xfId="0" applyFont="1" applyFill="1" applyBorder="1" applyAlignment="1">
      <alignment vertical="top" wrapText="1"/>
    </xf>
    <xf numFmtId="0" fontId="0" fillId="4" borderId="1" xfId="0" applyFill="1" applyBorder="1" applyAlignment="1">
      <alignment vertical="center"/>
    </xf>
    <xf numFmtId="164" fontId="0" fillId="0" borderId="0" xfId="0" applyNumberFormat="1"/>
    <xf numFmtId="165" fontId="0" fillId="0" borderId="0" xfId="0" applyNumberFormat="1"/>
    <xf numFmtId="43" fontId="0" fillId="0" borderId="0" xfId="1" applyFont="1"/>
    <xf numFmtId="43" fontId="0" fillId="0" borderId="15" xfId="1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 applyAlignment="1">
      <alignment vertical="top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0" fillId="0" borderId="2" xfId="0" applyNumberFormat="1" applyBorder="1"/>
    <xf numFmtId="0" fontId="0" fillId="0" borderId="0" xfId="0" applyAlignment="1">
      <alignment horizontal="right"/>
    </xf>
    <xf numFmtId="2" fontId="6" fillId="3" borderId="1" xfId="0" applyNumberFormat="1" applyFont="1" applyFill="1" applyBorder="1" applyAlignment="1">
      <alignment horizontal="center" vertical="center" wrapText="1"/>
    </xf>
    <xf numFmtId="2" fontId="0" fillId="0" borderId="17" xfId="0" applyNumberFormat="1" applyBorder="1"/>
    <xf numFmtId="2" fontId="0" fillId="0" borderId="0" xfId="0" applyNumberFormat="1"/>
    <xf numFmtId="2" fontId="1" fillId="8" borderId="1" xfId="0" applyNumberFormat="1" applyFont="1" applyFill="1" applyBorder="1"/>
    <xf numFmtId="2" fontId="6" fillId="0" borderId="0" xfId="0" applyNumberFormat="1" applyFont="1"/>
    <xf numFmtId="2" fontId="0" fillId="0" borderId="2" xfId="0" applyNumberFormat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0" fontId="1" fillId="8" borderId="1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/>
    </xf>
    <xf numFmtId="2" fontId="1" fillId="8" borderId="1" xfId="0" applyNumberFormat="1" applyFont="1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6" fillId="3" borderId="1" xfId="0" applyFont="1" applyFill="1" applyBorder="1" applyAlignment="1">
      <alignment horizontal="center"/>
    </xf>
    <xf numFmtId="2" fontId="9" fillId="0" borderId="0" xfId="0" applyNumberFormat="1" applyFont="1"/>
    <xf numFmtId="43" fontId="10" fillId="0" borderId="0" xfId="1" applyFont="1"/>
    <xf numFmtId="7" fontId="0" fillId="0" borderId="0" xfId="1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6" xfId="0" applyFill="1" applyBorder="1"/>
    <xf numFmtId="0" fontId="0" fillId="9" borderId="1" xfId="0" applyFill="1" applyBorder="1"/>
    <xf numFmtId="2" fontId="1" fillId="0" borderId="2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2" fontId="1" fillId="3" borderId="1" xfId="0" applyNumberFormat="1" applyFont="1" applyFill="1" applyBorder="1"/>
    <xf numFmtId="2" fontId="1" fillId="0" borderId="2" xfId="0" applyNumberFormat="1" applyFont="1" applyBorder="1"/>
    <xf numFmtId="2" fontId="1" fillId="3" borderId="1" xfId="0" applyNumberFormat="1" applyFont="1" applyFill="1" applyBorder="1" applyAlignment="1">
      <alignment vertical="center" wrapText="1"/>
    </xf>
    <xf numFmtId="0" fontId="1" fillId="9" borderId="1" xfId="0" applyFont="1" applyFill="1" applyBorder="1"/>
    <xf numFmtId="0" fontId="1" fillId="2" borderId="16" xfId="0" applyFont="1" applyFill="1" applyBorder="1"/>
    <xf numFmtId="0" fontId="1" fillId="2" borderId="18" xfId="0" applyFont="1" applyFill="1" applyBorder="1"/>
    <xf numFmtId="0" fontId="0" fillId="0" borderId="18" xfId="0" applyBorder="1"/>
    <xf numFmtId="0" fontId="1" fillId="2" borderId="21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6" fillId="2" borderId="16" xfId="0" applyFont="1" applyFill="1" applyBorder="1"/>
    <xf numFmtId="0" fontId="6" fillId="2" borderId="21" xfId="0" applyFont="1" applyFill="1" applyBorder="1"/>
    <xf numFmtId="0" fontId="6" fillId="2" borderId="18" xfId="0" applyFont="1" applyFill="1" applyBorder="1"/>
    <xf numFmtId="0" fontId="6" fillId="9" borderId="1" xfId="0" applyFont="1" applyFill="1" applyBorder="1"/>
    <xf numFmtId="0" fontId="6" fillId="9" borderId="16" xfId="0" applyFont="1" applyFill="1" applyBorder="1"/>
    <xf numFmtId="0" fontId="0" fillId="2" borderId="21" xfId="0" applyFill="1" applyBorder="1"/>
    <xf numFmtId="0" fontId="0" fillId="2" borderId="18" xfId="0" applyFill="1" applyBorder="1"/>
    <xf numFmtId="0" fontId="0" fillId="9" borderId="16" xfId="0" applyFill="1" applyBorder="1"/>
    <xf numFmtId="0" fontId="1" fillId="9" borderId="16" xfId="0" applyFont="1" applyFill="1" applyBorder="1"/>
    <xf numFmtId="0" fontId="0" fillId="2" borderId="25" xfId="0" applyFill="1" applyBorder="1"/>
    <xf numFmtId="0" fontId="0" fillId="0" borderId="25" xfId="0" applyBorder="1"/>
    <xf numFmtId="0" fontId="0" fillId="0" borderId="26" xfId="0" applyBorder="1"/>
    <xf numFmtId="0" fontId="0" fillId="0" borderId="10" xfId="0" applyBorder="1"/>
    <xf numFmtId="0" fontId="6" fillId="3" borderId="1" xfId="0" applyFont="1" applyFill="1" applyBorder="1" applyAlignment="1">
      <alignment horizontal="right" vertical="center" wrapText="1"/>
    </xf>
    <xf numFmtId="0" fontId="6" fillId="0" borderId="16" xfId="0" applyFont="1" applyBorder="1"/>
    <xf numFmtId="0" fontId="6" fillId="0" borderId="21" xfId="0" applyFont="1" applyBorder="1"/>
    <xf numFmtId="0" fontId="6" fillId="0" borderId="18" xfId="0" applyFont="1" applyBorder="1"/>
    <xf numFmtId="0" fontId="6" fillId="4" borderId="18" xfId="0" applyFont="1" applyFill="1" applyBorder="1"/>
    <xf numFmtId="0" fontId="0" fillId="4" borderId="18" xfId="0" applyFill="1" applyBorder="1"/>
    <xf numFmtId="0" fontId="0" fillId="0" borderId="2" xfId="0" applyBorder="1" applyAlignment="1">
      <alignment horizontal="right"/>
    </xf>
    <xf numFmtId="0" fontId="6" fillId="0" borderId="2" xfId="0" applyFont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4" borderId="21" xfId="0" applyFill="1" applyBorder="1"/>
    <xf numFmtId="0" fontId="0" fillId="4" borderId="27" xfId="0" applyFill="1" applyBorder="1"/>
    <xf numFmtId="0" fontId="0" fillId="0" borderId="28" xfId="0" applyBorder="1"/>
    <xf numFmtId="0" fontId="0" fillId="0" borderId="27" xfId="0" applyFill="1" applyBorder="1"/>
    <xf numFmtId="0" fontId="0" fillId="0" borderId="28" xfId="0" applyFill="1" applyBorder="1"/>
    <xf numFmtId="0" fontId="0" fillId="0" borderId="16" xfId="0" applyFill="1" applyBorder="1"/>
    <xf numFmtId="0" fontId="0" fillId="0" borderId="1" xfId="0" applyFont="1" applyFill="1" applyBorder="1" applyAlignment="1">
      <alignment vertical="top" wrapText="1"/>
    </xf>
    <xf numFmtId="0" fontId="0" fillId="0" borderId="1" xfId="0" applyFill="1" applyBorder="1"/>
    <xf numFmtId="0" fontId="0" fillId="0" borderId="22" xfId="0" applyFill="1" applyBorder="1"/>
    <xf numFmtId="0" fontId="0" fillId="0" borderId="23" xfId="0" applyFill="1" applyBorder="1"/>
    <xf numFmtId="0" fontId="13" fillId="0" borderId="0" xfId="0" applyFont="1"/>
    <xf numFmtId="0" fontId="14" fillId="0" borderId="0" xfId="0" applyFont="1" applyAlignment="1">
      <alignment horizontal="right"/>
    </xf>
    <xf numFmtId="0" fontId="0" fillId="0" borderId="29" xfId="0" applyBorder="1"/>
    <xf numFmtId="0" fontId="7" fillId="8" borderId="1" xfId="0" applyFont="1" applyFill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1" fillId="7" borderId="14" xfId="0" applyFont="1" applyFill="1" applyBorder="1" applyAlignment="1">
      <alignment horizontal="right"/>
    </xf>
    <xf numFmtId="0" fontId="1" fillId="7" borderId="15" xfId="0" applyFont="1" applyFill="1" applyBorder="1" applyAlignment="1">
      <alignment horizontal="right"/>
    </xf>
    <xf numFmtId="0" fontId="1" fillId="7" borderId="16" xfId="0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9B"/>
      <color rgb="FF9DE79D"/>
      <color rgb="FFFFB9E8"/>
      <color rgb="FFFFFFCC"/>
      <color rgb="FFFEE5CA"/>
      <color rgb="FFFEEAD4"/>
      <color rgb="FFFFDDDD"/>
      <color rgb="FFCCFFCC"/>
      <color rgb="FFCCCCFF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3</xdr:col>
      <xdr:colOff>402000</xdr:colOff>
      <xdr:row>3</xdr:row>
      <xdr:rowOff>82551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855368" cy="63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9"/>
  <sheetViews>
    <sheetView tabSelected="1" zoomScale="80" zoomScaleNormal="80" workbookViewId="0">
      <selection activeCell="B6" sqref="B6:G6"/>
    </sheetView>
  </sheetViews>
  <sheetFormatPr baseColWidth="10" defaultRowHeight="15" x14ac:dyDescent="0.25"/>
  <cols>
    <col min="1" max="1" width="8.5703125" customWidth="1"/>
    <col min="3" max="3" width="16.28515625" customWidth="1"/>
    <col min="4" max="4" width="23" bestFit="1" customWidth="1"/>
    <col min="5" max="5" width="18.85546875" customWidth="1"/>
    <col min="6" max="6" width="14.85546875" customWidth="1"/>
    <col min="12" max="12" width="11.42578125" style="51"/>
  </cols>
  <sheetData>
    <row r="2" spans="1:12" x14ac:dyDescent="0.25">
      <c r="E2" s="36"/>
      <c r="F2" s="36"/>
      <c r="G2" s="36"/>
    </row>
    <row r="5" spans="1:12" ht="15.75" thickBot="1" x14ac:dyDescent="0.3"/>
    <row r="6" spans="1:12" ht="24" thickBot="1" x14ac:dyDescent="0.4">
      <c r="B6" s="122" t="s">
        <v>323</v>
      </c>
      <c r="C6" s="123"/>
      <c r="D6" s="123"/>
      <c r="E6" s="123"/>
      <c r="F6" s="123"/>
      <c r="G6" s="124"/>
    </row>
    <row r="7" spans="1:12" ht="15.75" x14ac:dyDescent="0.25">
      <c r="A7" s="3"/>
    </row>
    <row r="8" spans="1:12" ht="15.75" x14ac:dyDescent="0.25">
      <c r="A8" s="3"/>
    </row>
    <row r="9" spans="1:12" ht="18.75" x14ac:dyDescent="0.3">
      <c r="A9" s="3"/>
      <c r="B9" s="20" t="s">
        <v>23</v>
      </c>
      <c r="C9" s="20"/>
      <c r="D9" s="20"/>
      <c r="E9" s="20"/>
      <c r="F9" s="35">
        <f>SUM(F12:F36)</f>
        <v>35203.61</v>
      </c>
      <c r="G9" s="20" t="s">
        <v>24</v>
      </c>
    </row>
    <row r="10" spans="1:12" ht="15.75" x14ac:dyDescent="0.25">
      <c r="A10" s="3"/>
    </row>
    <row r="11" spans="1:12" ht="15.75" x14ac:dyDescent="0.25">
      <c r="A11" s="119"/>
      <c r="B11" s="16" t="s">
        <v>92</v>
      </c>
      <c r="C11" s="17"/>
      <c r="D11" s="17"/>
      <c r="E11" s="17"/>
      <c r="F11" s="17"/>
      <c r="G11" s="18"/>
    </row>
    <row r="12" spans="1:12" ht="15.75" x14ac:dyDescent="0.25">
      <c r="A12" s="119"/>
      <c r="B12" t="s">
        <v>253</v>
      </c>
      <c r="C12" t="s">
        <v>254</v>
      </c>
      <c r="D12" t="s">
        <v>307</v>
      </c>
      <c r="E12" s="67">
        <f>GRI_H!J40</f>
        <v>0</v>
      </c>
      <c r="F12" s="41">
        <f>GRI_H!C7</f>
        <v>1918</v>
      </c>
      <c r="G12" t="s">
        <v>24</v>
      </c>
    </row>
    <row r="13" spans="1:12" ht="15.75" x14ac:dyDescent="0.25">
      <c r="A13" s="119" t="s">
        <v>317</v>
      </c>
      <c r="B13" t="s">
        <v>255</v>
      </c>
      <c r="C13" t="s">
        <v>256</v>
      </c>
      <c r="D13" s="9" t="s">
        <v>307</v>
      </c>
      <c r="E13" s="67">
        <f>BIO_A!J44</f>
        <v>0</v>
      </c>
      <c r="F13" s="41">
        <f>BIO_A!C7</f>
        <v>2696</v>
      </c>
      <c r="G13" t="s">
        <v>24</v>
      </c>
    </row>
    <row r="14" spans="1:12" s="9" customFormat="1" ht="15.75" x14ac:dyDescent="0.25">
      <c r="A14" s="119" t="s">
        <v>317</v>
      </c>
      <c r="B14" s="9" t="s">
        <v>257</v>
      </c>
      <c r="C14" s="9" t="s">
        <v>258</v>
      </c>
      <c r="D14" s="9" t="s">
        <v>308</v>
      </c>
      <c r="E14" s="67">
        <f>BIO_B!J47</f>
        <v>0</v>
      </c>
      <c r="F14" s="41">
        <f>BIO_B!C7</f>
        <v>2323</v>
      </c>
      <c r="L14" s="51"/>
    </row>
    <row r="15" spans="1:12" ht="15.75" x14ac:dyDescent="0.25">
      <c r="A15" s="119"/>
      <c r="E15" s="41"/>
      <c r="F15" s="41"/>
    </row>
    <row r="16" spans="1:12" ht="15.75" x14ac:dyDescent="0.25">
      <c r="A16" s="119"/>
      <c r="B16" s="16" t="s">
        <v>93</v>
      </c>
      <c r="C16" s="17"/>
      <c r="D16" s="17"/>
      <c r="E16" s="42"/>
      <c r="F16" s="42"/>
      <c r="G16" s="18"/>
    </row>
    <row r="17" spans="1:13" ht="15.75" x14ac:dyDescent="0.25">
      <c r="A17" s="119"/>
      <c r="B17" s="19" t="s">
        <v>94</v>
      </c>
      <c r="E17" s="41"/>
      <c r="F17" s="41"/>
    </row>
    <row r="18" spans="1:13" s="9" customFormat="1" ht="15.75" x14ac:dyDescent="0.25">
      <c r="A18" s="119"/>
      <c r="B18" s="9" t="s">
        <v>191</v>
      </c>
      <c r="D18" s="9" t="s">
        <v>321</v>
      </c>
      <c r="E18" s="67">
        <f>' IUT M Bât A'!J36</f>
        <v>0</v>
      </c>
      <c r="F18" s="41">
        <f>' IUT M Bât A'!C7</f>
        <v>1261</v>
      </c>
      <c r="G18" t="s">
        <v>24</v>
      </c>
      <c r="H18" s="51"/>
      <c r="I18" s="51"/>
      <c r="L18" s="51"/>
    </row>
    <row r="19" spans="1:13" s="9" customFormat="1" ht="15.75" x14ac:dyDescent="0.25">
      <c r="A19" s="119"/>
      <c r="B19" s="44" t="s">
        <v>192</v>
      </c>
      <c r="D19" s="9" t="s">
        <v>321</v>
      </c>
      <c r="E19" s="67">
        <f>'IUT M Bât B'!J32</f>
        <v>0</v>
      </c>
      <c r="F19" s="41">
        <f>'IUT M Bât B'!C7</f>
        <v>1990</v>
      </c>
      <c r="G19" s="9" t="s">
        <v>24</v>
      </c>
      <c r="H19" s="51"/>
      <c r="I19" s="51"/>
      <c r="L19" s="51"/>
    </row>
    <row r="20" spans="1:13" s="9" customFormat="1" ht="15.75" x14ac:dyDescent="0.25">
      <c r="A20" s="119"/>
      <c r="B20" s="44" t="s">
        <v>193</v>
      </c>
      <c r="D20" s="9" t="s">
        <v>321</v>
      </c>
      <c r="E20" s="67">
        <f>'IUT M Bât C'!J36</f>
        <v>0</v>
      </c>
      <c r="F20" s="41">
        <f>'IUT M Bât C'!C7</f>
        <v>3120</v>
      </c>
      <c r="G20" s="9" t="s">
        <v>24</v>
      </c>
      <c r="H20" s="51"/>
      <c r="I20" s="51"/>
      <c r="J20" s="19"/>
      <c r="K20" s="19"/>
      <c r="L20" s="51"/>
    </row>
    <row r="21" spans="1:13" s="9" customFormat="1" ht="15.75" x14ac:dyDescent="0.25">
      <c r="A21" s="119"/>
      <c r="B21" s="9" t="s">
        <v>171</v>
      </c>
      <c r="D21" s="9" t="s">
        <v>321</v>
      </c>
      <c r="E21" s="67">
        <f>'IUT M Bât E'!J36</f>
        <v>0</v>
      </c>
      <c r="F21" s="41">
        <f>'IUT M Bât E'!C7</f>
        <v>2771</v>
      </c>
      <c r="G21" s="9" t="s">
        <v>24</v>
      </c>
      <c r="H21" s="51"/>
      <c r="I21" s="51"/>
      <c r="J21" s="51"/>
      <c r="K21" s="51"/>
      <c r="L21" s="51"/>
    </row>
    <row r="22" spans="1:13" ht="15.75" x14ac:dyDescent="0.25">
      <c r="A22" s="119"/>
      <c r="E22" s="41"/>
      <c r="F22" s="41"/>
    </row>
    <row r="23" spans="1:13" ht="15.75" x14ac:dyDescent="0.25">
      <c r="A23" s="119"/>
      <c r="B23" s="19" t="s">
        <v>95</v>
      </c>
      <c r="E23" s="41"/>
      <c r="F23" s="41"/>
    </row>
    <row r="24" spans="1:13" ht="15.75" x14ac:dyDescent="0.25">
      <c r="A24" s="119"/>
      <c r="B24" t="s">
        <v>96</v>
      </c>
      <c r="D24" s="9" t="s">
        <v>309</v>
      </c>
      <c r="E24" s="67">
        <f>FONDERIE!J29</f>
        <v>0</v>
      </c>
      <c r="F24" s="41">
        <f>FONDERIE!C7</f>
        <v>3615</v>
      </c>
      <c r="G24" t="s">
        <v>24</v>
      </c>
    </row>
    <row r="25" spans="1:13" ht="15.75" x14ac:dyDescent="0.25">
      <c r="A25" s="119" t="s">
        <v>317</v>
      </c>
      <c r="B25" t="s">
        <v>97</v>
      </c>
      <c r="D25" s="9" t="s">
        <v>310</v>
      </c>
      <c r="E25" s="67">
        <f>'SCD FONDERIE'!J24</f>
        <v>0</v>
      </c>
      <c r="F25" s="41">
        <f>'SCD FONDERIE'!C7</f>
        <v>1742</v>
      </c>
      <c r="G25" t="s">
        <v>24</v>
      </c>
    </row>
    <row r="26" spans="1:13" ht="15.75" x14ac:dyDescent="0.25">
      <c r="A26" s="119"/>
      <c r="E26" s="41"/>
      <c r="F26" s="41"/>
    </row>
    <row r="27" spans="1:13" ht="15.75" x14ac:dyDescent="0.25">
      <c r="A27" s="119"/>
      <c r="B27" s="19" t="s">
        <v>98</v>
      </c>
      <c r="E27" s="41"/>
      <c r="F27" s="41"/>
    </row>
    <row r="28" spans="1:13" s="9" customFormat="1" ht="15.75" x14ac:dyDescent="0.25">
      <c r="A28" s="119"/>
      <c r="B28" s="9" t="s">
        <v>243</v>
      </c>
      <c r="C28" s="9" t="s">
        <v>291</v>
      </c>
      <c r="D28" s="9" t="s">
        <v>311</v>
      </c>
      <c r="E28" s="67">
        <f>'ILL_B-MU'!J33</f>
        <v>0</v>
      </c>
      <c r="F28" s="41">
        <f>'ILL_B-MU'!C7</f>
        <v>1617.09</v>
      </c>
      <c r="G28" s="9" t="s">
        <v>24</v>
      </c>
      <c r="H28" s="65"/>
      <c r="L28" s="51"/>
    </row>
    <row r="29" spans="1:13" s="9" customFormat="1" ht="15.75" x14ac:dyDescent="0.25">
      <c r="A29" s="119"/>
      <c r="B29" s="9" t="s">
        <v>244</v>
      </c>
      <c r="D29" s="9" t="s">
        <v>311</v>
      </c>
      <c r="E29" s="67">
        <f>'ILL E_RDC'!J48+'ILL E_R+1'!J52+'ILL E_R+2'!J43</f>
        <v>0</v>
      </c>
      <c r="F29" s="41">
        <f>'ILL E_RDC'!C7+'ILL E_R+1'!C7+'ILL E_R+2'!C7</f>
        <v>1487.5</v>
      </c>
      <c r="G29" s="9" t="s">
        <v>24</v>
      </c>
      <c r="H29" s="65"/>
      <c r="L29" s="51"/>
    </row>
    <row r="30" spans="1:13" ht="15.75" x14ac:dyDescent="0.25">
      <c r="A30" s="119" t="s">
        <v>317</v>
      </c>
      <c r="B30" t="s">
        <v>245</v>
      </c>
      <c r="C30" t="s">
        <v>246</v>
      </c>
      <c r="D30" s="9" t="s">
        <v>313</v>
      </c>
      <c r="E30" s="67">
        <f>'ILL_G-SERFA'!K53</f>
        <v>0</v>
      </c>
      <c r="F30" s="41">
        <f>'ILL_G-SERFA'!C7</f>
        <v>1297</v>
      </c>
      <c r="G30" t="s">
        <v>24</v>
      </c>
    </row>
    <row r="31" spans="1:13" ht="15.75" x14ac:dyDescent="0.25">
      <c r="A31" s="119" t="s">
        <v>317</v>
      </c>
      <c r="B31" t="s">
        <v>247</v>
      </c>
      <c r="C31" t="s">
        <v>99</v>
      </c>
      <c r="D31" s="9" t="s">
        <v>312</v>
      </c>
      <c r="E31" s="67">
        <f>'ILL_S-NEF'!J32</f>
        <v>0</v>
      </c>
      <c r="F31" s="41">
        <f>'ILL_S-NEF'!C7</f>
        <v>411</v>
      </c>
      <c r="G31" t="s">
        <v>24</v>
      </c>
      <c r="M31" s="9"/>
    </row>
    <row r="32" spans="1:13" ht="15.75" x14ac:dyDescent="0.25">
      <c r="A32" s="119"/>
      <c r="B32" t="s">
        <v>248</v>
      </c>
      <c r="C32" t="s">
        <v>100</v>
      </c>
      <c r="D32" s="9" t="s">
        <v>310</v>
      </c>
      <c r="E32" s="67">
        <f>'ILL_C-LC'!J32</f>
        <v>0</v>
      </c>
      <c r="F32" s="41">
        <f>'ILL_C-LC'!C7</f>
        <v>2364.9899999999998</v>
      </c>
      <c r="G32" t="s">
        <v>24</v>
      </c>
      <c r="M32" s="9"/>
    </row>
    <row r="33" spans="1:13" ht="15.75" x14ac:dyDescent="0.25">
      <c r="A33" s="119" t="s">
        <v>317</v>
      </c>
      <c r="B33" t="s">
        <v>249</v>
      </c>
      <c r="C33" t="s">
        <v>292</v>
      </c>
      <c r="D33" s="9" t="s">
        <v>314</v>
      </c>
      <c r="E33" s="67">
        <f>'ILL_P-ENSCMU'!J46</f>
        <v>0</v>
      </c>
      <c r="F33" s="66">
        <f>'ILL_P-ENSCMU'!C7</f>
        <v>1900.28</v>
      </c>
      <c r="G33" t="s">
        <v>24</v>
      </c>
      <c r="H33" s="65"/>
      <c r="M33" s="9"/>
    </row>
    <row r="34" spans="1:13" ht="15.75" x14ac:dyDescent="0.25">
      <c r="A34" s="119" t="s">
        <v>317</v>
      </c>
      <c r="B34" t="s">
        <v>250</v>
      </c>
      <c r="C34" t="s">
        <v>53</v>
      </c>
      <c r="D34" s="9" t="s">
        <v>315</v>
      </c>
      <c r="E34" s="67">
        <f>'ILL_M-ENSISA'!J42</f>
        <v>0</v>
      </c>
      <c r="F34" s="41">
        <f>'ILL_M-ENSISA'!C7</f>
        <v>1635.1</v>
      </c>
      <c r="G34" t="s">
        <v>24</v>
      </c>
      <c r="K34" s="40"/>
      <c r="M34" s="9"/>
    </row>
    <row r="35" spans="1:13" ht="15.75" x14ac:dyDescent="0.25">
      <c r="A35" s="119"/>
      <c r="B35" t="s">
        <v>251</v>
      </c>
      <c r="C35" t="s">
        <v>101</v>
      </c>
      <c r="D35" s="9" t="s">
        <v>316</v>
      </c>
      <c r="E35" s="67">
        <f>'ILL_H-FLSH'!J28</f>
        <v>0</v>
      </c>
      <c r="F35" s="41">
        <f>'ILL_H-FLSH'!C7</f>
        <v>1546.6600000000003</v>
      </c>
      <c r="G35" t="s">
        <v>24</v>
      </c>
      <c r="K35" s="40"/>
      <c r="M35" s="9"/>
    </row>
    <row r="36" spans="1:13" ht="15.75" x14ac:dyDescent="0.25">
      <c r="A36" s="119"/>
      <c r="B36" t="s">
        <v>252</v>
      </c>
      <c r="C36" t="s">
        <v>37</v>
      </c>
      <c r="D36" s="9" t="s">
        <v>316</v>
      </c>
      <c r="E36" s="67">
        <f>'ILL_F-AMPHI'!J36</f>
        <v>0</v>
      </c>
      <c r="F36" s="41">
        <f>'ILL_F-AMPHI'!C7</f>
        <v>1507.9900000000002</v>
      </c>
      <c r="G36" t="s">
        <v>24</v>
      </c>
      <c r="M36" s="9"/>
    </row>
    <row r="37" spans="1:13" x14ac:dyDescent="0.25">
      <c r="A37" s="118"/>
      <c r="E37" s="41"/>
      <c r="F37" s="41"/>
      <c r="M37" s="9"/>
    </row>
    <row r="38" spans="1:13" x14ac:dyDescent="0.25">
      <c r="E38" s="41"/>
      <c r="F38" s="41"/>
      <c r="G38" s="39"/>
    </row>
    <row r="39" spans="1:13" x14ac:dyDescent="0.25">
      <c r="B39" t="s">
        <v>320</v>
      </c>
    </row>
  </sheetData>
  <mergeCells count="1">
    <mergeCell ref="B6:G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CFF"/>
  </sheetPr>
  <dimension ref="B2:J31"/>
  <sheetViews>
    <sheetView showZeros="0" zoomScale="70" zoomScaleNormal="70" workbookViewId="0">
      <selection activeCell="O48" sqref="O48"/>
    </sheetView>
  </sheetViews>
  <sheetFormatPr baseColWidth="10" defaultColWidth="10.8554687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5" style="9" customWidth="1"/>
    <col min="5" max="5" width="13.5703125" style="9" customWidth="1"/>
    <col min="6" max="6" width="10.85546875" style="9"/>
    <col min="7" max="7" width="12.5703125" style="9" customWidth="1"/>
    <col min="8" max="8" width="10.85546875" style="9"/>
    <col min="9" max="9" width="3.42578125" style="9" customWidth="1"/>
    <col min="10" max="10" width="23.85546875" style="9" customWidth="1"/>
    <col min="11" max="16384" width="10.85546875" style="9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26</v>
      </c>
    </row>
    <row r="5" spans="2:10" ht="15.75" x14ac:dyDescent="0.25">
      <c r="B5" s="3" t="s">
        <v>2</v>
      </c>
      <c r="C5" s="4" t="s">
        <v>22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</f>
        <v>1742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3" t="s">
        <v>8</v>
      </c>
      <c r="E10" s="34" t="s">
        <v>9</v>
      </c>
      <c r="F10" s="34" t="s">
        <v>10</v>
      </c>
      <c r="G10" s="34" t="s">
        <v>11</v>
      </c>
      <c r="H10" s="34" t="s">
        <v>12</v>
      </c>
      <c r="J10" s="143"/>
    </row>
    <row r="11" spans="2:10" s="19" customFormat="1" x14ac:dyDescent="0.25">
      <c r="B11" s="82" t="s">
        <v>15</v>
      </c>
      <c r="C11" s="80">
        <f t="shared" ref="C11:C22" si="0">SUM(D11:H11)</f>
        <v>64</v>
      </c>
      <c r="D11" s="79">
        <f t="shared" ref="D11:H11" si="1">SUM(D12:D14)</f>
        <v>0</v>
      </c>
      <c r="E11" s="21">
        <f t="shared" si="1"/>
        <v>0</v>
      </c>
      <c r="F11" s="21">
        <f t="shared" si="1"/>
        <v>0</v>
      </c>
      <c r="G11" s="21">
        <f t="shared" si="1"/>
        <v>0</v>
      </c>
      <c r="H11" s="78">
        <f t="shared" si="1"/>
        <v>64</v>
      </c>
      <c r="J11" s="22"/>
    </row>
    <row r="12" spans="2:10" x14ac:dyDescent="0.25">
      <c r="B12" s="83" t="s">
        <v>44</v>
      </c>
      <c r="C12" s="81">
        <f t="shared" si="0"/>
        <v>0</v>
      </c>
      <c r="D12" s="18"/>
      <c r="E12" s="11"/>
      <c r="F12" s="11"/>
      <c r="G12" s="11"/>
      <c r="H12" s="11"/>
      <c r="J12" s="13"/>
    </row>
    <row r="13" spans="2:10" x14ac:dyDescent="0.25">
      <c r="B13" s="83"/>
      <c r="C13" s="81">
        <f t="shared" si="0"/>
        <v>64</v>
      </c>
      <c r="D13" s="18"/>
      <c r="E13" s="11"/>
      <c r="F13" s="11"/>
      <c r="G13" s="11"/>
      <c r="H13" s="11">
        <v>64</v>
      </c>
      <c r="J13" s="13"/>
    </row>
    <row r="14" spans="2:10" x14ac:dyDescent="0.25">
      <c r="B14" s="83"/>
      <c r="C14" s="81">
        <f t="shared" si="0"/>
        <v>0</v>
      </c>
      <c r="D14" s="18"/>
      <c r="E14" s="11"/>
      <c r="F14" s="11"/>
      <c r="G14" s="11"/>
      <c r="H14" s="11"/>
      <c r="J14" s="13"/>
    </row>
    <row r="15" spans="2:10" s="19" customFormat="1" x14ac:dyDescent="0.25">
      <c r="B15" s="82" t="s">
        <v>17</v>
      </c>
      <c r="C15" s="80">
        <f t="shared" si="0"/>
        <v>259</v>
      </c>
      <c r="D15" s="94">
        <f t="shared" ref="D15:H15" si="2">SUM(D16:D18)</f>
        <v>259</v>
      </c>
      <c r="E15" s="21">
        <f t="shared" si="2"/>
        <v>0</v>
      </c>
      <c r="F15" s="21">
        <f t="shared" si="2"/>
        <v>0</v>
      </c>
      <c r="G15" s="21">
        <f t="shared" si="2"/>
        <v>0</v>
      </c>
      <c r="H15" s="21">
        <f t="shared" si="2"/>
        <v>0</v>
      </c>
      <c r="J15" s="22"/>
    </row>
    <row r="16" spans="2:10" x14ac:dyDescent="0.25">
      <c r="B16" s="83" t="s">
        <v>17</v>
      </c>
      <c r="C16" s="81">
        <f t="shared" si="0"/>
        <v>259</v>
      </c>
      <c r="D16" s="18">
        <v>259</v>
      </c>
      <c r="E16" s="11"/>
      <c r="F16" s="11"/>
      <c r="G16" s="11"/>
      <c r="H16" s="11"/>
      <c r="J16" s="13"/>
    </row>
    <row r="17" spans="2:10" x14ac:dyDescent="0.25">
      <c r="B17" s="83"/>
      <c r="C17" s="81">
        <f t="shared" si="0"/>
        <v>0</v>
      </c>
      <c r="D17" s="18"/>
      <c r="E17" s="11"/>
      <c r="F17" s="11"/>
      <c r="G17" s="11"/>
      <c r="H17" s="11"/>
      <c r="J17" s="13"/>
    </row>
    <row r="18" spans="2:10" x14ac:dyDescent="0.25">
      <c r="B18" s="83"/>
      <c r="C18" s="81">
        <f t="shared" si="0"/>
        <v>0</v>
      </c>
      <c r="D18" s="18"/>
      <c r="E18" s="11"/>
      <c r="F18" s="11"/>
      <c r="G18" s="11"/>
      <c r="H18" s="11"/>
      <c r="J18" s="13"/>
    </row>
    <row r="19" spans="2:10" s="19" customFormat="1" x14ac:dyDescent="0.25">
      <c r="B19" s="82" t="s">
        <v>120</v>
      </c>
      <c r="C19" s="80">
        <f t="shared" si="0"/>
        <v>1419</v>
      </c>
      <c r="D19" s="94">
        <f t="shared" ref="D19:H19" si="3">SUM(D20:D22)</f>
        <v>1419</v>
      </c>
      <c r="E19" s="21">
        <f t="shared" si="3"/>
        <v>0</v>
      </c>
      <c r="F19" s="21">
        <f t="shared" si="3"/>
        <v>0</v>
      </c>
      <c r="G19" s="21">
        <f t="shared" si="3"/>
        <v>0</v>
      </c>
      <c r="H19" s="21">
        <f t="shared" si="3"/>
        <v>0</v>
      </c>
      <c r="J19" s="22"/>
    </row>
    <row r="20" spans="2:10" x14ac:dyDescent="0.25">
      <c r="B20" s="83" t="s">
        <v>121</v>
      </c>
      <c r="C20" s="81">
        <f t="shared" si="0"/>
        <v>1419</v>
      </c>
      <c r="D20" s="18">
        <v>1419</v>
      </c>
      <c r="E20" s="11"/>
      <c r="F20" s="11"/>
      <c r="G20" s="11"/>
      <c r="H20" s="11"/>
      <c r="J20" s="13"/>
    </row>
    <row r="21" spans="2:10" x14ac:dyDescent="0.25">
      <c r="B21" s="83"/>
      <c r="C21" s="81">
        <f t="shared" si="0"/>
        <v>0</v>
      </c>
      <c r="D21" s="18"/>
      <c r="E21" s="11"/>
      <c r="F21" s="11"/>
      <c r="G21" s="11"/>
      <c r="H21" s="11"/>
      <c r="J21" s="13"/>
    </row>
    <row r="22" spans="2:10" ht="15.75" thickBot="1" x14ac:dyDescent="0.3">
      <c r="B22" s="84"/>
      <c r="C22" s="85">
        <f t="shared" si="0"/>
        <v>0</v>
      </c>
      <c r="D22" s="18"/>
      <c r="E22" s="11"/>
      <c r="F22" s="11"/>
      <c r="G22" s="11"/>
      <c r="H22" s="11"/>
      <c r="J22" s="29"/>
    </row>
    <row r="24" spans="2:10" x14ac:dyDescent="0.25">
      <c r="B24" s="134" t="s">
        <v>119</v>
      </c>
      <c r="C24" s="135"/>
      <c r="D24" s="135"/>
      <c r="E24" s="135"/>
      <c r="F24" s="135"/>
      <c r="G24" s="135"/>
      <c r="H24" s="136"/>
      <c r="J24" s="32">
        <f>J11+J15+J19</f>
        <v>0</v>
      </c>
    </row>
    <row r="25" spans="2:10" ht="15.75" thickBot="1" x14ac:dyDescent="0.3"/>
    <row r="26" spans="2:10" ht="14.45" customHeight="1" x14ac:dyDescent="0.25">
      <c r="B26" s="125" t="s">
        <v>172</v>
      </c>
      <c r="C26" s="126"/>
      <c r="D26" s="126"/>
      <c r="E26" s="126"/>
      <c r="F26" s="126"/>
      <c r="G26" s="126"/>
      <c r="H26" s="126"/>
      <c r="I26" s="126"/>
      <c r="J26" s="127"/>
    </row>
    <row r="27" spans="2:10" x14ac:dyDescent="0.25">
      <c r="B27" s="128"/>
      <c r="C27" s="144"/>
      <c r="D27" s="144"/>
      <c r="E27" s="144"/>
      <c r="F27" s="144"/>
      <c r="G27" s="144"/>
      <c r="H27" s="144"/>
      <c r="I27" s="144"/>
      <c r="J27" s="130"/>
    </row>
    <row r="28" spans="2:10" x14ac:dyDescent="0.25">
      <c r="B28" s="128"/>
      <c r="C28" s="144"/>
      <c r="D28" s="144"/>
      <c r="E28" s="144"/>
      <c r="F28" s="144"/>
      <c r="G28" s="144"/>
      <c r="H28" s="144"/>
      <c r="I28" s="144"/>
      <c r="J28" s="130"/>
    </row>
    <row r="29" spans="2:10" x14ac:dyDescent="0.25">
      <c r="B29" s="128"/>
      <c r="C29" s="144"/>
      <c r="D29" s="144"/>
      <c r="E29" s="144"/>
      <c r="F29" s="144"/>
      <c r="G29" s="144"/>
      <c r="H29" s="144"/>
      <c r="I29" s="144"/>
      <c r="J29" s="130"/>
    </row>
    <row r="30" spans="2:10" x14ac:dyDescent="0.25">
      <c r="B30" s="128"/>
      <c r="C30" s="144"/>
      <c r="D30" s="144"/>
      <c r="E30" s="144"/>
      <c r="F30" s="144"/>
      <c r="G30" s="144"/>
      <c r="H30" s="144"/>
      <c r="I30" s="144"/>
      <c r="J30" s="130"/>
    </row>
    <row r="31" spans="2:10" ht="15.75" thickBot="1" x14ac:dyDescent="0.3">
      <c r="B31" s="131"/>
      <c r="C31" s="132"/>
      <c r="D31" s="132"/>
      <c r="E31" s="132"/>
      <c r="F31" s="132"/>
      <c r="G31" s="132"/>
      <c r="H31" s="132"/>
      <c r="I31" s="132"/>
      <c r="J31" s="133"/>
    </row>
  </sheetData>
  <mergeCells count="7">
    <mergeCell ref="B24:H24"/>
    <mergeCell ref="B26:J31"/>
    <mergeCell ref="B2:J2"/>
    <mergeCell ref="B9:B10"/>
    <mergeCell ref="C9:C10"/>
    <mergeCell ref="D9:H9"/>
    <mergeCell ref="J9:J1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249977111117893"/>
  </sheetPr>
  <dimension ref="B2:J40"/>
  <sheetViews>
    <sheetView showZeros="0" zoomScale="70" zoomScaleNormal="70" workbookViewId="0">
      <selection activeCell="L48" sqref="L48"/>
    </sheetView>
  </sheetViews>
  <sheetFormatPr baseColWidth="10" defaultColWidth="11.4257812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5" style="9" customWidth="1"/>
    <col min="5" max="5" width="13.5703125" style="9" customWidth="1"/>
    <col min="6" max="6" width="11.42578125" style="9"/>
    <col min="7" max="7" width="12.5703125" style="9" customWidth="1"/>
    <col min="8" max="8" width="11.42578125" style="9"/>
    <col min="9" max="9" width="3.42578125" style="9" customWidth="1"/>
    <col min="10" max="10" width="23.85546875" style="9" customWidth="1"/>
    <col min="11" max="16384" width="11.42578125" style="9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27</v>
      </c>
      <c r="C4" s="3" t="s">
        <v>178</v>
      </c>
    </row>
    <row r="5" spans="2:10" ht="15.75" x14ac:dyDescent="0.25">
      <c r="B5" s="3" t="s">
        <v>2</v>
      </c>
      <c r="C5" s="4" t="s">
        <v>173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C11+C15+C19+C24+C28</f>
        <v>1617.09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3" t="s">
        <v>8</v>
      </c>
      <c r="E10" s="43" t="s">
        <v>9</v>
      </c>
      <c r="F10" s="43" t="s">
        <v>10</v>
      </c>
      <c r="G10" s="43" t="s">
        <v>11</v>
      </c>
      <c r="H10" s="43" t="s">
        <v>12</v>
      </c>
      <c r="J10" s="143"/>
    </row>
    <row r="11" spans="2:10" s="24" customFormat="1" x14ac:dyDescent="0.25">
      <c r="B11" s="87" t="s">
        <v>17</v>
      </c>
      <c r="C11" s="88">
        <f>SUM(D11:H11)</f>
        <v>941.68</v>
      </c>
      <c r="D11" s="90">
        <f t="shared" ref="D11:H11" si="0">SUM(D12:D14)</f>
        <v>941.68</v>
      </c>
      <c r="E11" s="23">
        <f t="shared" si="0"/>
        <v>0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49"/>
    </row>
    <row r="12" spans="2:10" x14ac:dyDescent="0.25">
      <c r="B12" s="83" t="s">
        <v>17</v>
      </c>
      <c r="C12" s="81">
        <f>SUM(D12:H12)</f>
        <v>941.68</v>
      </c>
      <c r="D12" s="18">
        <v>941.68</v>
      </c>
      <c r="E12" s="11"/>
      <c r="F12" s="11"/>
      <c r="G12" s="11"/>
      <c r="H12" s="11"/>
      <c r="J12" s="54"/>
    </row>
    <row r="13" spans="2:10" x14ac:dyDescent="0.25">
      <c r="B13" s="83"/>
      <c r="C13" s="81">
        <f t="shared" ref="C13:C27" si="1">SUM(D13:H13)</f>
        <v>0</v>
      </c>
      <c r="D13" s="18"/>
      <c r="E13" s="11"/>
      <c r="F13" s="11"/>
      <c r="G13" s="11"/>
      <c r="H13" s="11"/>
      <c r="J13" s="54"/>
    </row>
    <row r="14" spans="2:10" x14ac:dyDescent="0.25">
      <c r="B14" s="83"/>
      <c r="C14" s="81">
        <f t="shared" si="1"/>
        <v>0</v>
      </c>
      <c r="D14" s="18"/>
      <c r="E14" s="11"/>
      <c r="F14" s="11"/>
      <c r="G14" s="11"/>
      <c r="H14" s="11"/>
      <c r="J14" s="54"/>
    </row>
    <row r="15" spans="2:10" s="24" customFormat="1" x14ac:dyDescent="0.25">
      <c r="B15" s="87" t="s">
        <v>14</v>
      </c>
      <c r="C15" s="88">
        <f t="shared" si="1"/>
        <v>49.67</v>
      </c>
      <c r="D15" s="86">
        <f t="shared" ref="D15:H15" si="2">SUM(D16:D18)</f>
        <v>0</v>
      </c>
      <c r="E15" s="89">
        <f t="shared" si="2"/>
        <v>36.01</v>
      </c>
      <c r="F15" s="89">
        <f t="shared" si="2"/>
        <v>13.66</v>
      </c>
      <c r="G15" s="23">
        <f t="shared" si="2"/>
        <v>0</v>
      </c>
      <c r="H15" s="23">
        <f t="shared" si="2"/>
        <v>0</v>
      </c>
      <c r="J15" s="60"/>
    </row>
    <row r="16" spans="2:10" x14ac:dyDescent="0.25">
      <c r="B16" s="83" t="s">
        <v>79</v>
      </c>
      <c r="C16" s="81">
        <f t="shared" si="1"/>
        <v>49.67</v>
      </c>
      <c r="D16" s="18"/>
      <c r="E16" s="11">
        <v>36.01</v>
      </c>
      <c r="F16" s="11">
        <v>13.66</v>
      </c>
      <c r="G16" s="11"/>
      <c r="H16" s="11"/>
      <c r="J16" s="54"/>
    </row>
    <row r="17" spans="2:10" x14ac:dyDescent="0.25">
      <c r="B17" s="83"/>
      <c r="C17" s="81">
        <f t="shared" si="1"/>
        <v>0</v>
      </c>
      <c r="D17" s="18"/>
      <c r="E17" s="11"/>
      <c r="F17" s="11"/>
      <c r="G17" s="11"/>
      <c r="H17" s="11"/>
      <c r="J17" s="54"/>
    </row>
    <row r="18" spans="2:10" x14ac:dyDescent="0.25">
      <c r="B18" s="83"/>
      <c r="C18" s="81">
        <f t="shared" si="1"/>
        <v>0</v>
      </c>
      <c r="D18" s="18"/>
      <c r="E18" s="11"/>
      <c r="F18" s="11"/>
      <c r="G18" s="11"/>
      <c r="H18" s="11"/>
      <c r="J18" s="54"/>
    </row>
    <row r="19" spans="2:10" s="24" customFormat="1" x14ac:dyDescent="0.25">
      <c r="B19" s="87" t="s">
        <v>15</v>
      </c>
      <c r="C19" s="88">
        <f t="shared" si="1"/>
        <v>334.93</v>
      </c>
      <c r="D19" s="86">
        <f t="shared" ref="D19:H19" si="3">SUM(D20:D22)</f>
        <v>0</v>
      </c>
      <c r="E19" s="89">
        <f t="shared" si="3"/>
        <v>245.04000000000002</v>
      </c>
      <c r="F19" s="89">
        <f t="shared" si="3"/>
        <v>89.89</v>
      </c>
      <c r="G19" s="23">
        <f t="shared" si="3"/>
        <v>0</v>
      </c>
      <c r="H19" s="23">
        <f t="shared" si="3"/>
        <v>0</v>
      </c>
      <c r="J19" s="60"/>
    </row>
    <row r="20" spans="2:10" x14ac:dyDescent="0.25">
      <c r="B20" s="83" t="s">
        <v>177</v>
      </c>
      <c r="C20" s="81">
        <f t="shared" si="1"/>
        <v>230.65</v>
      </c>
      <c r="D20" s="18"/>
      <c r="E20" s="11">
        <v>230.65</v>
      </c>
      <c r="F20" s="11"/>
      <c r="G20" s="11"/>
      <c r="H20" s="11"/>
      <c r="J20" s="54"/>
    </row>
    <row r="21" spans="2:10" x14ac:dyDescent="0.25">
      <c r="B21" s="83" t="s">
        <v>80</v>
      </c>
      <c r="C21" s="81">
        <f t="shared" si="1"/>
        <v>89.89</v>
      </c>
      <c r="D21" s="18"/>
      <c r="E21" s="11"/>
      <c r="F21" s="11">
        <v>89.89</v>
      </c>
      <c r="G21" s="11"/>
      <c r="H21" s="11"/>
      <c r="J21" s="54"/>
    </row>
    <row r="22" spans="2:10" x14ac:dyDescent="0.25">
      <c r="B22" s="83" t="s">
        <v>169</v>
      </c>
      <c r="C22" s="81">
        <f t="shared" si="1"/>
        <v>14.39</v>
      </c>
      <c r="D22" s="18"/>
      <c r="E22" s="11">
        <v>14.39</v>
      </c>
      <c r="F22" s="11"/>
      <c r="G22" s="11"/>
      <c r="H22" s="11"/>
      <c r="J22" s="54"/>
    </row>
    <row r="23" spans="2:10" x14ac:dyDescent="0.25">
      <c r="B23" s="83" t="s">
        <v>182</v>
      </c>
      <c r="C23" s="81"/>
      <c r="D23" s="18"/>
      <c r="E23" s="11">
        <v>4.18</v>
      </c>
      <c r="F23" s="11"/>
      <c r="G23" s="11"/>
      <c r="H23" s="11"/>
      <c r="J23" s="54"/>
    </row>
    <row r="24" spans="2:10" s="24" customFormat="1" x14ac:dyDescent="0.25">
      <c r="B24" s="87" t="s">
        <v>20</v>
      </c>
      <c r="C24" s="88">
        <f t="shared" si="1"/>
        <v>278.99</v>
      </c>
      <c r="D24" s="90">
        <f t="shared" ref="D24:H24" si="4">SUM(D25:D27)</f>
        <v>33.369999999999997</v>
      </c>
      <c r="E24" s="89">
        <f t="shared" si="4"/>
        <v>22.26</v>
      </c>
      <c r="F24" s="23">
        <f t="shared" si="4"/>
        <v>0</v>
      </c>
      <c r="G24" s="89">
        <f t="shared" si="4"/>
        <v>223.36</v>
      </c>
      <c r="H24" s="23">
        <f t="shared" si="4"/>
        <v>0</v>
      </c>
      <c r="J24" s="60"/>
    </row>
    <row r="25" spans="2:10" x14ac:dyDescent="0.25">
      <c r="B25" s="83" t="s">
        <v>174</v>
      </c>
      <c r="C25" s="81">
        <f t="shared" si="1"/>
        <v>223.36</v>
      </c>
      <c r="D25" s="18"/>
      <c r="E25" s="11"/>
      <c r="F25" s="11"/>
      <c r="G25" s="11">
        <v>223.36</v>
      </c>
      <c r="H25" s="11"/>
      <c r="J25" s="54"/>
    </row>
    <row r="26" spans="2:10" x14ac:dyDescent="0.25">
      <c r="B26" s="83" t="s">
        <v>175</v>
      </c>
      <c r="C26" s="81">
        <f t="shared" si="1"/>
        <v>33.369999999999997</v>
      </c>
      <c r="D26" s="18">
        <v>33.369999999999997</v>
      </c>
      <c r="E26" s="11"/>
      <c r="F26" s="11"/>
      <c r="G26" s="11"/>
      <c r="H26" s="11"/>
      <c r="J26" s="54"/>
    </row>
    <row r="27" spans="2:10" x14ac:dyDescent="0.25">
      <c r="B27" s="83" t="s">
        <v>176</v>
      </c>
      <c r="C27" s="81">
        <f t="shared" si="1"/>
        <v>22.26</v>
      </c>
      <c r="D27" s="18"/>
      <c r="E27" s="11">
        <v>22.26</v>
      </c>
      <c r="F27" s="11"/>
      <c r="G27" s="11"/>
      <c r="H27" s="11"/>
      <c r="J27" s="62"/>
    </row>
    <row r="28" spans="2:10" x14ac:dyDescent="0.25">
      <c r="B28" s="87" t="s">
        <v>16</v>
      </c>
      <c r="C28" s="88">
        <f t="shared" ref="C28:C31" si="5">SUM(D28:H28)</f>
        <v>11.82</v>
      </c>
      <c r="D28" s="86">
        <f t="shared" ref="D28:H28" si="6">SUM(D29:D31)</f>
        <v>0</v>
      </c>
      <c r="E28" s="89">
        <f t="shared" si="6"/>
        <v>11.82</v>
      </c>
      <c r="F28" s="23">
        <f t="shared" si="6"/>
        <v>0</v>
      </c>
      <c r="G28" s="23">
        <f t="shared" si="6"/>
        <v>0</v>
      </c>
      <c r="H28" s="23">
        <f t="shared" si="6"/>
        <v>0</v>
      </c>
      <c r="I28" s="24"/>
      <c r="J28" s="60"/>
    </row>
    <row r="29" spans="2:10" x14ac:dyDescent="0.25">
      <c r="B29" s="83" t="s">
        <v>181</v>
      </c>
      <c r="C29" s="81">
        <f t="shared" si="5"/>
        <v>11.82</v>
      </c>
      <c r="D29" s="18"/>
      <c r="E29" s="11">
        <v>11.82</v>
      </c>
      <c r="F29" s="11"/>
      <c r="G29" s="11"/>
      <c r="H29" s="11"/>
      <c r="J29" s="54"/>
    </row>
    <row r="30" spans="2:10" x14ac:dyDescent="0.25">
      <c r="B30" s="83"/>
      <c r="C30" s="81">
        <f t="shared" si="5"/>
        <v>0</v>
      </c>
      <c r="D30" s="18"/>
      <c r="E30" s="11"/>
      <c r="F30" s="11"/>
      <c r="G30" s="11"/>
      <c r="H30" s="11"/>
      <c r="J30" s="54"/>
    </row>
    <row r="31" spans="2:10" ht="15.75" thickBot="1" x14ac:dyDescent="0.3">
      <c r="B31" s="84"/>
      <c r="C31" s="85">
        <f t="shared" si="5"/>
        <v>0</v>
      </c>
      <c r="D31" s="18"/>
      <c r="E31" s="11"/>
      <c r="F31" s="11"/>
      <c r="G31" s="11"/>
      <c r="H31" s="11"/>
      <c r="J31" s="62"/>
    </row>
    <row r="32" spans="2:10" x14ac:dyDescent="0.25">
      <c r="J32" s="63"/>
    </row>
    <row r="33" spans="2:10" x14ac:dyDescent="0.25">
      <c r="B33" s="134" t="s">
        <v>119</v>
      </c>
      <c r="C33" s="135"/>
      <c r="D33" s="135"/>
      <c r="E33" s="135"/>
      <c r="F33" s="135"/>
      <c r="G33" s="135"/>
      <c r="H33" s="136"/>
      <c r="J33" s="61">
        <f>SUM(J11:J31)</f>
        <v>0</v>
      </c>
    </row>
    <row r="34" spans="2:10" ht="15.75" thickBot="1" x14ac:dyDescent="0.3"/>
    <row r="35" spans="2:10" ht="14.45" customHeight="1" x14ac:dyDescent="0.25">
      <c r="B35" s="125" t="s">
        <v>289</v>
      </c>
      <c r="C35" s="126"/>
      <c r="D35" s="126"/>
      <c r="E35" s="126"/>
      <c r="F35" s="126"/>
      <c r="G35" s="126"/>
      <c r="H35" s="126"/>
      <c r="I35" s="126"/>
      <c r="J35" s="127"/>
    </row>
    <row r="36" spans="2:10" x14ac:dyDescent="0.25">
      <c r="B36" s="128"/>
      <c r="C36" s="144"/>
      <c r="D36" s="144"/>
      <c r="E36" s="144"/>
      <c r="F36" s="144"/>
      <c r="G36" s="144"/>
      <c r="H36" s="144"/>
      <c r="I36" s="144"/>
      <c r="J36" s="130"/>
    </row>
    <row r="37" spans="2:10" x14ac:dyDescent="0.25">
      <c r="B37" s="128"/>
      <c r="C37" s="144"/>
      <c r="D37" s="144"/>
      <c r="E37" s="144"/>
      <c r="F37" s="144"/>
      <c r="G37" s="144"/>
      <c r="H37" s="144"/>
      <c r="I37" s="144"/>
      <c r="J37" s="130"/>
    </row>
    <row r="38" spans="2:10" x14ac:dyDescent="0.25">
      <c r="B38" s="128"/>
      <c r="C38" s="144"/>
      <c r="D38" s="144"/>
      <c r="E38" s="144"/>
      <c r="F38" s="144"/>
      <c r="G38" s="144"/>
      <c r="H38" s="144"/>
      <c r="I38" s="144"/>
      <c r="J38" s="130"/>
    </row>
    <row r="39" spans="2:10" x14ac:dyDescent="0.25">
      <c r="B39" s="128"/>
      <c r="C39" s="144"/>
      <c r="D39" s="144"/>
      <c r="E39" s="144"/>
      <c r="F39" s="144"/>
      <c r="G39" s="144"/>
      <c r="H39" s="144"/>
      <c r="I39" s="144"/>
      <c r="J39" s="130"/>
    </row>
    <row r="40" spans="2:10" ht="15.75" thickBot="1" x14ac:dyDescent="0.3">
      <c r="B40" s="131"/>
      <c r="C40" s="132"/>
      <c r="D40" s="132"/>
      <c r="E40" s="132"/>
      <c r="F40" s="132"/>
      <c r="G40" s="132"/>
      <c r="H40" s="132"/>
      <c r="I40" s="132"/>
      <c r="J40" s="133"/>
    </row>
  </sheetData>
  <mergeCells count="7">
    <mergeCell ref="B35:J40"/>
    <mergeCell ref="B33:H33"/>
    <mergeCell ref="B2:J2"/>
    <mergeCell ref="B9:B10"/>
    <mergeCell ref="C9:C10"/>
    <mergeCell ref="D9:H9"/>
    <mergeCell ref="J9:J10"/>
  </mergeCells>
  <pageMargins left="0.7" right="0.7" top="0.75" bottom="0.75" header="0.3" footer="0.3"/>
  <pageSetup paperSize="9" orientation="portrait" horizontalDpi="90" verticalDpi="9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9B"/>
  </sheetPr>
  <dimension ref="B2:J39"/>
  <sheetViews>
    <sheetView showZeros="0" topLeftCell="A3" zoomScale="70" zoomScaleNormal="70" workbookViewId="0">
      <selection activeCell="S55" sqref="S55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33</v>
      </c>
    </row>
    <row r="5" spans="2:10" ht="15.75" x14ac:dyDescent="0.25">
      <c r="B5" s="3" t="s">
        <v>2</v>
      </c>
      <c r="C5" s="4" t="s">
        <v>22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C11+C15+C19+C23+C27</f>
        <v>2364.9899999999998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4" t="s">
        <v>8</v>
      </c>
      <c r="E10" s="2" t="s">
        <v>9</v>
      </c>
      <c r="F10" s="2" t="s">
        <v>10</v>
      </c>
      <c r="G10" s="2" t="s">
        <v>11</v>
      </c>
      <c r="H10" s="2" t="s">
        <v>12</v>
      </c>
      <c r="J10" s="143"/>
    </row>
    <row r="11" spans="2:10" s="24" customFormat="1" x14ac:dyDescent="0.25">
      <c r="B11" s="87" t="s">
        <v>13</v>
      </c>
      <c r="C11" s="88">
        <f>SUM(D11:H11)</f>
        <v>409</v>
      </c>
      <c r="D11" s="86">
        <f t="shared" ref="D11:H11" si="0">SUM(D12:D14)</f>
        <v>0</v>
      </c>
      <c r="E11" s="89">
        <f t="shared" si="0"/>
        <v>409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99"/>
    </row>
    <row r="12" spans="2:10" x14ac:dyDescent="0.25">
      <c r="B12" s="83" t="s">
        <v>90</v>
      </c>
      <c r="C12" s="81">
        <f>SUM(D12:H12)</f>
        <v>145</v>
      </c>
      <c r="D12" s="18"/>
      <c r="E12" s="11">
        <v>145</v>
      </c>
      <c r="F12" s="11"/>
      <c r="G12" s="11"/>
      <c r="H12" s="11"/>
      <c r="I12" s="9"/>
      <c r="J12" s="13"/>
    </row>
    <row r="13" spans="2:10" x14ac:dyDescent="0.25">
      <c r="B13" s="83" t="s">
        <v>91</v>
      </c>
      <c r="C13" s="81">
        <f t="shared" ref="C13:C30" si="1">SUM(D13:H13)</f>
        <v>264</v>
      </c>
      <c r="D13" s="18"/>
      <c r="E13" s="11">
        <v>264</v>
      </c>
      <c r="F13" s="11"/>
      <c r="G13" s="11"/>
      <c r="H13" s="11"/>
      <c r="I13" s="9"/>
      <c r="J13" s="13"/>
    </row>
    <row r="14" spans="2:10" x14ac:dyDescent="0.25">
      <c r="B14" s="83"/>
      <c r="C14" s="81">
        <f t="shared" si="1"/>
        <v>0</v>
      </c>
      <c r="D14" s="18"/>
      <c r="E14" s="11"/>
      <c r="F14" s="11"/>
      <c r="G14" s="11"/>
      <c r="H14" s="11"/>
      <c r="I14" s="9"/>
      <c r="J14" s="13"/>
    </row>
    <row r="15" spans="2:10" s="24" customFormat="1" x14ac:dyDescent="0.25">
      <c r="B15" s="87" t="s">
        <v>14</v>
      </c>
      <c r="C15" s="88">
        <f t="shared" si="1"/>
        <v>78.989999999999995</v>
      </c>
      <c r="D15" s="86">
        <f t="shared" ref="D15:H15" si="2">SUM(D16:D18)</f>
        <v>0</v>
      </c>
      <c r="E15" s="89">
        <f t="shared" si="2"/>
        <v>78.989999999999995</v>
      </c>
      <c r="F15" s="23">
        <f t="shared" si="2"/>
        <v>0</v>
      </c>
      <c r="G15" s="23">
        <f t="shared" si="2"/>
        <v>0</v>
      </c>
      <c r="H15" s="23">
        <f t="shared" si="2"/>
        <v>0</v>
      </c>
      <c r="J15" s="26"/>
    </row>
    <row r="16" spans="2:10" x14ac:dyDescent="0.25">
      <c r="B16" s="83" t="s">
        <v>45</v>
      </c>
      <c r="C16" s="81">
        <f t="shared" si="1"/>
        <v>36.28</v>
      </c>
      <c r="D16" s="18"/>
      <c r="E16" s="11">
        <v>36.28</v>
      </c>
      <c r="F16" s="11"/>
      <c r="G16" s="11"/>
      <c r="H16" s="11"/>
      <c r="I16" s="9"/>
      <c r="J16" s="13"/>
    </row>
    <row r="17" spans="2:10" x14ac:dyDescent="0.25">
      <c r="B17" s="83" t="s">
        <v>46</v>
      </c>
      <c r="C17" s="81">
        <f t="shared" si="1"/>
        <v>35</v>
      </c>
      <c r="D17" s="18"/>
      <c r="E17" s="11">
        <v>35</v>
      </c>
      <c r="F17" s="11"/>
      <c r="G17" s="11"/>
      <c r="H17" s="11"/>
      <c r="I17" s="9"/>
      <c r="J17" s="13"/>
    </row>
    <row r="18" spans="2:10" x14ac:dyDescent="0.25">
      <c r="B18" s="83" t="s">
        <v>89</v>
      </c>
      <c r="C18" s="81">
        <f t="shared" si="1"/>
        <v>7.71</v>
      </c>
      <c r="D18" s="18"/>
      <c r="E18" s="11">
        <v>7.71</v>
      </c>
      <c r="F18" s="11"/>
      <c r="G18" s="11"/>
      <c r="H18" s="11"/>
      <c r="I18" s="9"/>
      <c r="J18" s="13"/>
    </row>
    <row r="19" spans="2:10" s="24" customFormat="1" x14ac:dyDescent="0.25">
      <c r="B19" s="87" t="s">
        <v>16</v>
      </c>
      <c r="C19" s="88">
        <f t="shared" si="1"/>
        <v>15</v>
      </c>
      <c r="D19" s="86">
        <f t="shared" ref="D19:H19" si="3">SUM(D20:D22)</f>
        <v>0</v>
      </c>
      <c r="E19" s="23">
        <f t="shared" si="3"/>
        <v>0</v>
      </c>
      <c r="F19" s="23">
        <f t="shared" si="3"/>
        <v>0</v>
      </c>
      <c r="G19" s="89">
        <f t="shared" si="3"/>
        <v>15</v>
      </c>
      <c r="H19" s="23">
        <f t="shared" si="3"/>
        <v>0</v>
      </c>
      <c r="J19" s="26"/>
    </row>
    <row r="20" spans="2:10" x14ac:dyDescent="0.25">
      <c r="B20" s="83" t="s">
        <v>47</v>
      </c>
      <c r="C20" s="81">
        <f t="shared" si="1"/>
        <v>15</v>
      </c>
      <c r="D20" s="18"/>
      <c r="E20" s="11"/>
      <c r="F20" s="11"/>
      <c r="G20" s="11">
        <v>15</v>
      </c>
      <c r="H20" s="11"/>
      <c r="I20" s="9"/>
      <c r="J20" s="13"/>
    </row>
    <row r="21" spans="2:10" x14ac:dyDescent="0.25">
      <c r="B21" s="83"/>
      <c r="C21" s="81">
        <f t="shared" si="1"/>
        <v>0</v>
      </c>
      <c r="D21" s="18"/>
      <c r="E21" s="11"/>
      <c r="F21" s="11"/>
      <c r="G21" s="11"/>
      <c r="H21" s="11"/>
      <c r="I21" s="9"/>
      <c r="J21" s="13"/>
    </row>
    <row r="22" spans="2:10" x14ac:dyDescent="0.25">
      <c r="B22" s="83"/>
      <c r="C22" s="81">
        <f t="shared" si="1"/>
        <v>0</v>
      </c>
      <c r="D22" s="18"/>
      <c r="E22" s="11"/>
      <c r="F22" s="11"/>
      <c r="G22" s="11"/>
      <c r="H22" s="11"/>
      <c r="I22" s="9"/>
      <c r="J22" s="13"/>
    </row>
    <row r="23" spans="2:10" s="24" customFormat="1" x14ac:dyDescent="0.25">
      <c r="B23" s="87" t="s">
        <v>19</v>
      </c>
      <c r="C23" s="88">
        <f t="shared" si="1"/>
        <v>1648</v>
      </c>
      <c r="D23" s="90">
        <f t="shared" ref="D23:H23" si="4">SUM(D24:D26)</f>
        <v>1148</v>
      </c>
      <c r="E23" s="23">
        <f t="shared" si="4"/>
        <v>0</v>
      </c>
      <c r="F23" s="23">
        <f t="shared" si="4"/>
        <v>0</v>
      </c>
      <c r="G23" s="89">
        <f t="shared" si="4"/>
        <v>500</v>
      </c>
      <c r="H23" s="23">
        <f t="shared" si="4"/>
        <v>0</v>
      </c>
      <c r="J23" s="26"/>
    </row>
    <row r="24" spans="2:10" x14ac:dyDescent="0.25">
      <c r="B24" s="83" t="s">
        <v>48</v>
      </c>
      <c r="C24" s="81">
        <f t="shared" si="1"/>
        <v>1176</v>
      </c>
      <c r="D24" s="18">
        <v>676</v>
      </c>
      <c r="E24" s="11"/>
      <c r="F24" s="11"/>
      <c r="G24" s="11">
        <v>500</v>
      </c>
      <c r="H24" s="11"/>
      <c r="I24" s="9"/>
      <c r="J24" s="13"/>
    </row>
    <row r="25" spans="2:10" x14ac:dyDescent="0.25">
      <c r="B25" s="83" t="s">
        <v>49</v>
      </c>
      <c r="C25" s="81">
        <f t="shared" si="1"/>
        <v>472</v>
      </c>
      <c r="D25" s="18">
        <v>472</v>
      </c>
      <c r="E25" s="11"/>
      <c r="F25" s="11"/>
      <c r="G25" s="11"/>
      <c r="H25" s="11"/>
      <c r="I25" s="9"/>
      <c r="J25" s="13"/>
    </row>
    <row r="26" spans="2:10" x14ac:dyDescent="0.25">
      <c r="B26" s="83"/>
      <c r="C26" s="81">
        <f t="shared" si="1"/>
        <v>0</v>
      </c>
      <c r="D26" s="18"/>
      <c r="E26" s="11"/>
      <c r="F26" s="11"/>
      <c r="G26" s="11"/>
      <c r="H26" s="11"/>
      <c r="I26" s="9"/>
      <c r="J26" s="13"/>
    </row>
    <row r="27" spans="2:10" s="24" customFormat="1" x14ac:dyDescent="0.25">
      <c r="B27" s="87" t="s">
        <v>20</v>
      </c>
      <c r="C27" s="88">
        <f t="shared" si="1"/>
        <v>214</v>
      </c>
      <c r="D27" s="86">
        <f t="shared" ref="D27:H27" si="5">SUM(D28:D30)</f>
        <v>0</v>
      </c>
      <c r="E27" s="89">
        <f t="shared" si="5"/>
        <v>214</v>
      </c>
      <c r="F27" s="23">
        <f t="shared" si="5"/>
        <v>0</v>
      </c>
      <c r="G27" s="23">
        <f t="shared" si="5"/>
        <v>0</v>
      </c>
      <c r="H27" s="23">
        <f t="shared" si="5"/>
        <v>0</v>
      </c>
      <c r="J27" s="26"/>
    </row>
    <row r="28" spans="2:10" x14ac:dyDescent="0.25">
      <c r="B28" s="83" t="s">
        <v>50</v>
      </c>
      <c r="C28" s="81">
        <f t="shared" si="1"/>
        <v>214</v>
      </c>
      <c r="D28" s="18"/>
      <c r="E28" s="11">
        <v>214</v>
      </c>
      <c r="F28" s="11"/>
      <c r="G28" s="11"/>
      <c r="H28" s="11"/>
      <c r="I28" s="9"/>
      <c r="J28" s="13"/>
    </row>
    <row r="29" spans="2:10" x14ac:dyDescent="0.25">
      <c r="B29" s="83"/>
      <c r="C29" s="81">
        <f t="shared" si="1"/>
        <v>0</v>
      </c>
      <c r="D29" s="18"/>
      <c r="E29" s="11"/>
      <c r="F29" s="11"/>
      <c r="G29" s="11"/>
      <c r="H29" s="11"/>
      <c r="I29" s="9"/>
      <c r="J29" s="13"/>
    </row>
    <row r="30" spans="2:10" ht="15.75" thickBot="1" x14ac:dyDescent="0.3">
      <c r="B30" s="84"/>
      <c r="C30" s="85">
        <f t="shared" si="1"/>
        <v>0</v>
      </c>
      <c r="D30" s="18"/>
      <c r="E30" s="11"/>
      <c r="F30" s="11"/>
      <c r="G30" s="11"/>
      <c r="H30" s="11"/>
      <c r="I30" s="9"/>
      <c r="J30" s="29"/>
    </row>
    <row r="31" spans="2:10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2:10" s="9" customFormat="1" x14ac:dyDescent="0.25">
      <c r="B32" s="134" t="s">
        <v>119</v>
      </c>
      <c r="C32" s="135"/>
      <c r="D32" s="135"/>
      <c r="E32" s="135"/>
      <c r="F32" s="135"/>
      <c r="G32" s="135"/>
      <c r="H32" s="136"/>
      <c r="J32" s="32">
        <f>J11+J15+J19+J23+J27</f>
        <v>0</v>
      </c>
    </row>
    <row r="33" spans="2:10" ht="15.75" thickBot="1" x14ac:dyDescent="0.3">
      <c r="B33" s="9"/>
      <c r="C33" s="9"/>
      <c r="D33" s="9"/>
      <c r="E33" s="9"/>
      <c r="F33" s="9"/>
      <c r="G33" s="9"/>
      <c r="H33" s="9"/>
      <c r="I33" s="9"/>
      <c r="J33" s="9"/>
    </row>
    <row r="34" spans="2:10" x14ac:dyDescent="0.25">
      <c r="B34" s="125" t="s">
        <v>290</v>
      </c>
      <c r="C34" s="126"/>
      <c r="D34" s="126"/>
      <c r="E34" s="126"/>
      <c r="F34" s="126"/>
      <c r="G34" s="126"/>
      <c r="H34" s="126"/>
      <c r="I34" s="126"/>
      <c r="J34" s="127"/>
    </row>
    <row r="35" spans="2:10" x14ac:dyDescent="0.25">
      <c r="B35" s="128"/>
      <c r="C35" s="129"/>
      <c r="D35" s="129"/>
      <c r="E35" s="129"/>
      <c r="F35" s="129"/>
      <c r="G35" s="129"/>
      <c r="H35" s="129"/>
      <c r="I35" s="129"/>
      <c r="J35" s="130"/>
    </row>
    <row r="36" spans="2:10" x14ac:dyDescent="0.25">
      <c r="B36" s="128"/>
      <c r="C36" s="129"/>
      <c r="D36" s="129"/>
      <c r="E36" s="129"/>
      <c r="F36" s="129"/>
      <c r="G36" s="129"/>
      <c r="H36" s="129"/>
      <c r="I36" s="129"/>
      <c r="J36" s="130"/>
    </row>
    <row r="37" spans="2:10" x14ac:dyDescent="0.25">
      <c r="B37" s="128"/>
      <c r="C37" s="129"/>
      <c r="D37" s="129"/>
      <c r="E37" s="129"/>
      <c r="F37" s="129"/>
      <c r="G37" s="129"/>
      <c r="H37" s="129"/>
      <c r="I37" s="129"/>
      <c r="J37" s="130"/>
    </row>
    <row r="38" spans="2:10" x14ac:dyDescent="0.25">
      <c r="B38" s="128"/>
      <c r="C38" s="129"/>
      <c r="D38" s="129"/>
      <c r="E38" s="129"/>
      <c r="F38" s="129"/>
      <c r="G38" s="129"/>
      <c r="H38" s="129"/>
      <c r="I38" s="129"/>
      <c r="J38" s="130"/>
    </row>
    <row r="39" spans="2:10" ht="15.75" thickBot="1" x14ac:dyDescent="0.3">
      <c r="B39" s="131"/>
      <c r="C39" s="132"/>
      <c r="D39" s="132"/>
      <c r="E39" s="132"/>
      <c r="F39" s="132"/>
      <c r="G39" s="132"/>
      <c r="H39" s="132"/>
      <c r="I39" s="132"/>
      <c r="J39" s="133"/>
    </row>
  </sheetData>
  <mergeCells count="7">
    <mergeCell ref="B34:J39"/>
    <mergeCell ref="B32:H32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CCCCFF"/>
  </sheetPr>
  <dimension ref="B2:J55"/>
  <sheetViews>
    <sheetView topLeftCell="A10" zoomScale="70" zoomScaleNormal="70" workbookViewId="0">
      <selection activeCell="R31" sqref="R31"/>
    </sheetView>
  </sheetViews>
  <sheetFormatPr baseColWidth="10" defaultColWidth="10.8554687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2.28515625" style="9" customWidth="1"/>
    <col min="5" max="5" width="21.5703125" style="9" customWidth="1"/>
    <col min="6" max="6" width="15.140625" style="9" customWidth="1"/>
    <col min="7" max="7" width="16.85546875" style="9" customWidth="1"/>
    <col min="8" max="8" width="14" style="9" customWidth="1"/>
    <col min="9" max="9" width="3.42578125" style="9" customWidth="1"/>
    <col min="10" max="10" width="23.85546875" style="9" customWidth="1"/>
    <col min="11" max="16384" width="10.85546875" style="9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214</v>
      </c>
    </row>
    <row r="5" spans="2:10" ht="15.75" x14ac:dyDescent="0.25">
      <c r="B5" s="3" t="s">
        <v>2</v>
      </c>
      <c r="C5" s="4" t="s">
        <v>173</v>
      </c>
      <c r="E5" s="9" t="s">
        <v>213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C11+C18+C22+C27+C31+C35+C39</f>
        <v>549.6</v>
      </c>
      <c r="E7"/>
      <c r="F7"/>
    </row>
    <row r="8" spans="2:10" ht="15.75" thickBot="1" x14ac:dyDescent="0.3">
      <c r="E8"/>
      <c r="F8"/>
    </row>
    <row r="9" spans="2:10" ht="15" customHeight="1" x14ac:dyDescent="0.25">
      <c r="B9" s="145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212</v>
      </c>
    </row>
    <row r="10" spans="2:10" ht="29.1" customHeight="1" x14ac:dyDescent="0.25">
      <c r="B10" s="146"/>
      <c r="C10" s="141"/>
      <c r="D10" s="73" t="s">
        <v>8</v>
      </c>
      <c r="E10" s="69" t="s">
        <v>9</v>
      </c>
      <c r="F10" s="69" t="s">
        <v>10</v>
      </c>
      <c r="G10" s="69" t="s">
        <v>11</v>
      </c>
      <c r="H10" s="69" t="s">
        <v>12</v>
      </c>
      <c r="J10" s="143"/>
    </row>
    <row r="11" spans="2:10" s="19" customFormat="1" x14ac:dyDescent="0.25">
      <c r="B11" s="95" t="s">
        <v>13</v>
      </c>
      <c r="C11" s="92">
        <f>SUM(D11:H11)</f>
        <v>339.2</v>
      </c>
      <c r="D11" s="70">
        <f>SUM(D12:D17)</f>
        <v>0</v>
      </c>
      <c r="E11" s="10">
        <f>SUM(E12:E17)</f>
        <v>0</v>
      </c>
      <c r="F11" s="10">
        <f>SUM(F12:F17)</f>
        <v>0</v>
      </c>
      <c r="G11" s="71">
        <f>SUM(G12:G17)</f>
        <v>339.2</v>
      </c>
      <c r="H11" s="10">
        <f>SUM(H12:H17)</f>
        <v>0</v>
      </c>
      <c r="I11" s="9"/>
      <c r="J11" s="46"/>
    </row>
    <row r="12" spans="2:10" x14ac:dyDescent="0.25">
      <c r="B12" s="96" t="s">
        <v>211</v>
      </c>
      <c r="C12" s="81"/>
      <c r="D12" s="18"/>
      <c r="E12" s="11"/>
      <c r="F12" s="11"/>
      <c r="G12" s="11">
        <v>44.2</v>
      </c>
      <c r="H12" s="11"/>
      <c r="J12" s="72"/>
    </row>
    <row r="13" spans="2:10" x14ac:dyDescent="0.25">
      <c r="B13" s="96" t="s">
        <v>210</v>
      </c>
      <c r="C13" s="81"/>
      <c r="D13" s="18"/>
      <c r="E13" s="11"/>
      <c r="F13" s="11"/>
      <c r="G13" s="11">
        <v>39</v>
      </c>
      <c r="H13" s="11"/>
      <c r="J13" s="72"/>
    </row>
    <row r="14" spans="2:10" x14ac:dyDescent="0.25">
      <c r="B14" s="96" t="s">
        <v>209</v>
      </c>
      <c r="C14" s="81"/>
      <c r="D14" s="18"/>
      <c r="E14" s="11"/>
      <c r="F14" s="11"/>
      <c r="G14" s="11">
        <v>58.5</v>
      </c>
      <c r="H14" s="11"/>
      <c r="J14" s="72"/>
    </row>
    <row r="15" spans="2:10" x14ac:dyDescent="0.25">
      <c r="B15" s="96" t="s">
        <v>208</v>
      </c>
      <c r="C15" s="81"/>
      <c r="D15" s="18"/>
      <c r="E15" s="11"/>
      <c r="F15" s="11"/>
      <c r="G15" s="11">
        <v>58</v>
      </c>
      <c r="H15" s="11"/>
      <c r="J15" s="72"/>
    </row>
    <row r="16" spans="2:10" x14ac:dyDescent="0.25">
      <c r="B16" s="96" t="s">
        <v>207</v>
      </c>
      <c r="C16" s="81"/>
      <c r="D16" s="18"/>
      <c r="E16" s="11"/>
      <c r="F16" s="11"/>
      <c r="G16" s="11">
        <v>51.3</v>
      </c>
      <c r="H16" s="11"/>
      <c r="J16" s="72"/>
    </row>
    <row r="17" spans="2:10" x14ac:dyDescent="0.25">
      <c r="B17" s="96" t="s">
        <v>206</v>
      </c>
      <c r="C17" s="81"/>
      <c r="D17" s="18"/>
      <c r="E17" s="11"/>
      <c r="F17" s="11"/>
      <c r="G17" s="11">
        <v>88.2</v>
      </c>
      <c r="H17" s="11"/>
      <c r="J17" s="72"/>
    </row>
    <row r="18" spans="2:10" s="19" customFormat="1" x14ac:dyDescent="0.25">
      <c r="B18" s="95" t="s">
        <v>14</v>
      </c>
      <c r="C18" s="92">
        <f>SUM(D18:H18)</f>
        <v>24.5</v>
      </c>
      <c r="D18" s="70">
        <f>SUM(D19:D21)</f>
        <v>0</v>
      </c>
      <c r="E18" s="10">
        <f>SUM(E19:E21)</f>
        <v>0</v>
      </c>
      <c r="F18" s="71">
        <f>SUM(F19:F21)</f>
        <v>24.5</v>
      </c>
      <c r="G18" s="10">
        <f>SUM(G19:G21)</f>
        <v>0</v>
      </c>
      <c r="H18" s="10">
        <f>SUM(H19:H21)</f>
        <v>0</v>
      </c>
      <c r="I18" s="9"/>
      <c r="J18" s="55"/>
    </row>
    <row r="19" spans="2:10" x14ac:dyDescent="0.25">
      <c r="B19" s="96" t="s">
        <v>205</v>
      </c>
      <c r="C19" s="81"/>
      <c r="D19" s="18"/>
      <c r="E19" s="11"/>
      <c r="F19" s="11">
        <v>14.5</v>
      </c>
      <c r="G19" s="11"/>
      <c r="H19" s="11"/>
      <c r="J19" s="72"/>
    </row>
    <row r="20" spans="2:10" x14ac:dyDescent="0.25">
      <c r="B20" s="96" t="s">
        <v>204</v>
      </c>
      <c r="C20" s="81"/>
      <c r="D20" s="18"/>
      <c r="E20" s="11"/>
      <c r="F20" s="11">
        <v>10</v>
      </c>
      <c r="G20" s="11"/>
      <c r="H20" s="11"/>
      <c r="J20" s="72"/>
    </row>
    <row r="21" spans="2:10" x14ac:dyDescent="0.25">
      <c r="B21" s="96"/>
      <c r="C21" s="81"/>
      <c r="D21" s="18"/>
      <c r="E21" s="11"/>
      <c r="F21" s="11"/>
      <c r="G21" s="11"/>
      <c r="H21" s="11"/>
      <c r="J21" s="72"/>
    </row>
    <row r="22" spans="2:10" s="19" customFormat="1" x14ac:dyDescent="0.25">
      <c r="B22" s="95" t="s">
        <v>15</v>
      </c>
      <c r="C22" s="92">
        <f>SUM(D22:H22)</f>
        <v>116.4</v>
      </c>
      <c r="D22" s="70">
        <f>SUM(D23:D26)</f>
        <v>0</v>
      </c>
      <c r="E22" s="71">
        <f>SUM(E23:E26)</f>
        <v>31.200000000000003</v>
      </c>
      <c r="F22" s="10">
        <f>SUM(F23:F26)</f>
        <v>0</v>
      </c>
      <c r="G22" s="71">
        <f>SUM(G23:G26)</f>
        <v>85.2</v>
      </c>
      <c r="H22" s="10">
        <f>SUM(H23:H26)</f>
        <v>0</v>
      </c>
      <c r="I22" s="9"/>
      <c r="J22" s="55"/>
    </row>
    <row r="23" spans="2:10" x14ac:dyDescent="0.25">
      <c r="B23" s="96" t="s">
        <v>177</v>
      </c>
      <c r="C23" s="81"/>
      <c r="D23" s="18"/>
      <c r="E23" s="11"/>
      <c r="F23" s="11"/>
      <c r="G23" s="11">
        <v>72.7</v>
      </c>
      <c r="H23" s="11"/>
      <c r="J23" s="72"/>
    </row>
    <row r="24" spans="2:10" x14ac:dyDescent="0.25">
      <c r="B24" s="96" t="s">
        <v>203</v>
      </c>
      <c r="C24" s="81"/>
      <c r="D24" s="18"/>
      <c r="E24" s="11"/>
      <c r="F24" s="11"/>
      <c r="G24" s="11">
        <v>12.5</v>
      </c>
      <c r="H24" s="11"/>
      <c r="J24" s="72"/>
    </row>
    <row r="25" spans="2:10" x14ac:dyDescent="0.25">
      <c r="B25" s="96" t="s">
        <v>202</v>
      </c>
      <c r="C25" s="81"/>
      <c r="D25" s="18"/>
      <c r="E25" s="11">
        <v>20.8</v>
      </c>
      <c r="F25" s="11"/>
      <c r="G25" s="11"/>
      <c r="H25" s="11"/>
      <c r="J25" s="72"/>
    </row>
    <row r="26" spans="2:10" x14ac:dyDescent="0.25">
      <c r="B26" s="96" t="s">
        <v>201</v>
      </c>
      <c r="C26" s="81"/>
      <c r="D26" s="18"/>
      <c r="E26" s="11">
        <v>10.4</v>
      </c>
      <c r="F26" s="11"/>
      <c r="G26" s="11"/>
      <c r="H26" s="11"/>
      <c r="J26" s="72"/>
    </row>
    <row r="27" spans="2:10" s="19" customFormat="1" x14ac:dyDescent="0.25">
      <c r="B27" s="95" t="s">
        <v>16</v>
      </c>
      <c r="C27" s="92">
        <f>SUM(D27:H27)</f>
        <v>37.9</v>
      </c>
      <c r="D27" s="70">
        <f>SUM(D28:D30)</f>
        <v>0</v>
      </c>
      <c r="E27" s="71">
        <f>SUM(E28:E30)</f>
        <v>3.5</v>
      </c>
      <c r="F27" s="10">
        <f>SUM(F28:F30)</f>
        <v>0</v>
      </c>
      <c r="G27" s="10">
        <f>SUM(G28:G30)</f>
        <v>0</v>
      </c>
      <c r="H27" s="71">
        <f>SUM(H28:H30)</f>
        <v>34.4</v>
      </c>
      <c r="I27" s="9"/>
      <c r="J27" s="55"/>
    </row>
    <row r="28" spans="2:10" x14ac:dyDescent="0.25">
      <c r="B28" s="96" t="s">
        <v>200</v>
      </c>
      <c r="C28" s="81"/>
      <c r="D28" s="18"/>
      <c r="E28" s="11"/>
      <c r="F28" s="11"/>
      <c r="G28" s="11"/>
      <c r="H28" s="11">
        <v>17.2</v>
      </c>
      <c r="J28" s="72"/>
    </row>
    <row r="29" spans="2:10" x14ac:dyDescent="0.25">
      <c r="B29" s="96" t="s">
        <v>199</v>
      </c>
      <c r="C29" s="81"/>
      <c r="D29" s="18"/>
      <c r="E29" s="11"/>
      <c r="F29" s="11"/>
      <c r="G29" s="11"/>
      <c r="H29" s="11">
        <v>17.2</v>
      </c>
      <c r="J29" s="72"/>
    </row>
    <row r="30" spans="2:10" x14ac:dyDescent="0.25">
      <c r="B30" s="96" t="s">
        <v>198</v>
      </c>
      <c r="C30" s="81"/>
      <c r="D30" s="18"/>
      <c r="E30" s="11">
        <v>3.5</v>
      </c>
      <c r="F30" s="11"/>
      <c r="G30" s="11"/>
      <c r="H30" s="11"/>
      <c r="J30" s="72"/>
    </row>
    <row r="31" spans="2:10" s="19" customFormat="1" x14ac:dyDescent="0.25">
      <c r="B31" s="95" t="s">
        <v>17</v>
      </c>
      <c r="C31" s="92">
        <f>SUM(D31:H31)</f>
        <v>0</v>
      </c>
      <c r="D31" s="70">
        <f>SUM(D32:D34)</f>
        <v>0</v>
      </c>
      <c r="E31" s="10">
        <f>SUM(E32:E34)</f>
        <v>0</v>
      </c>
      <c r="F31" s="10">
        <f>SUM(F32:F34)</f>
        <v>0</v>
      </c>
      <c r="G31" s="10">
        <f>SUM(G32:G34)</f>
        <v>0</v>
      </c>
      <c r="H31" s="10">
        <f>SUM(H32:H34)</f>
        <v>0</v>
      </c>
      <c r="I31" s="9"/>
      <c r="J31" s="55"/>
    </row>
    <row r="32" spans="2:10" x14ac:dyDescent="0.25">
      <c r="B32" s="96"/>
      <c r="C32" s="81"/>
      <c r="D32" s="18"/>
      <c r="E32" s="11"/>
      <c r="F32" s="11"/>
      <c r="G32" s="11"/>
      <c r="H32" s="11"/>
      <c r="J32" s="72"/>
    </row>
    <row r="33" spans="2:10" x14ac:dyDescent="0.25">
      <c r="B33" s="96"/>
      <c r="C33" s="81"/>
      <c r="D33" s="18"/>
      <c r="E33" s="11"/>
      <c r="F33" s="11"/>
      <c r="G33" s="11"/>
      <c r="H33" s="11"/>
      <c r="J33" s="72"/>
    </row>
    <row r="34" spans="2:10" x14ac:dyDescent="0.25">
      <c r="B34" s="96"/>
      <c r="C34" s="81"/>
      <c r="D34" s="18"/>
      <c r="E34" s="11"/>
      <c r="F34" s="11"/>
      <c r="G34" s="11"/>
      <c r="H34" s="11"/>
      <c r="J34" s="72"/>
    </row>
    <row r="35" spans="2:10" s="19" customFormat="1" x14ac:dyDescent="0.25">
      <c r="B35" s="95" t="s">
        <v>197</v>
      </c>
      <c r="C35" s="92">
        <f>SUM(D35:H35)</f>
        <v>0</v>
      </c>
      <c r="D35" s="70">
        <f>SUM(D36:D38)</f>
        <v>0</v>
      </c>
      <c r="E35" s="10">
        <f>SUM(E36:E38)</f>
        <v>0</v>
      </c>
      <c r="F35" s="10">
        <f>SUM(F36:F38)</f>
        <v>0</v>
      </c>
      <c r="G35" s="10">
        <f>SUM(G36:G38)</f>
        <v>0</v>
      </c>
      <c r="H35" s="10">
        <f>SUM(H36:H38)</f>
        <v>0</v>
      </c>
      <c r="I35" s="9"/>
      <c r="J35" s="55"/>
    </row>
    <row r="36" spans="2:10" x14ac:dyDescent="0.25">
      <c r="B36" s="96"/>
      <c r="C36" s="81"/>
      <c r="D36" s="18"/>
      <c r="E36" s="11"/>
      <c r="F36" s="11"/>
      <c r="G36" s="11"/>
      <c r="H36" s="11"/>
      <c r="J36" s="72"/>
    </row>
    <row r="37" spans="2:10" x14ac:dyDescent="0.25">
      <c r="B37" s="96"/>
      <c r="C37" s="81"/>
      <c r="D37" s="18"/>
      <c r="E37" s="11"/>
      <c r="F37" s="11"/>
      <c r="G37" s="11"/>
      <c r="H37" s="11"/>
      <c r="J37" s="72"/>
    </row>
    <row r="38" spans="2:10" x14ac:dyDescent="0.25">
      <c r="B38" s="96"/>
      <c r="C38" s="81"/>
      <c r="D38" s="18"/>
      <c r="E38" s="11"/>
      <c r="F38" s="11"/>
      <c r="G38" s="11"/>
      <c r="H38" s="11"/>
      <c r="J38" s="72"/>
    </row>
    <row r="39" spans="2:10" s="19" customFormat="1" x14ac:dyDescent="0.25">
      <c r="B39" s="95" t="s">
        <v>18</v>
      </c>
      <c r="C39" s="92">
        <f>SUM(D39:H39)</f>
        <v>31.6</v>
      </c>
      <c r="D39" s="70">
        <f>SUM(D40:D42)</f>
        <v>0</v>
      </c>
      <c r="E39" s="10">
        <f>SUM(E40:E42)</f>
        <v>0</v>
      </c>
      <c r="F39" s="10">
        <f>SUM(F40:F42)</f>
        <v>0</v>
      </c>
      <c r="G39" s="71">
        <f>SUM(G40:G42)</f>
        <v>31.6</v>
      </c>
      <c r="H39" s="10">
        <f>SUM(H40:H42)</f>
        <v>0</v>
      </c>
      <c r="I39" s="9"/>
      <c r="J39" s="55"/>
    </row>
    <row r="40" spans="2:10" x14ac:dyDescent="0.25">
      <c r="B40" s="96" t="s">
        <v>196</v>
      </c>
      <c r="C40" s="81"/>
      <c r="D40" s="18"/>
      <c r="E40" s="11"/>
      <c r="F40" s="11"/>
      <c r="G40" s="11">
        <v>12.1</v>
      </c>
      <c r="H40" s="11"/>
      <c r="J40" s="13"/>
    </row>
    <row r="41" spans="2:10" x14ac:dyDescent="0.25">
      <c r="B41" s="96" t="s">
        <v>195</v>
      </c>
      <c r="C41" s="81"/>
      <c r="D41" s="18"/>
      <c r="E41" s="11"/>
      <c r="F41" s="11"/>
      <c r="G41" s="11">
        <v>19.5</v>
      </c>
      <c r="H41" s="11"/>
      <c r="J41" s="13"/>
    </row>
    <row r="42" spans="2:10" x14ac:dyDescent="0.25">
      <c r="B42" s="96"/>
      <c r="C42" s="81"/>
      <c r="D42" s="18"/>
      <c r="E42" s="11"/>
      <c r="F42" s="11"/>
      <c r="G42" s="11"/>
      <c r="H42" s="11"/>
      <c r="J42" s="13"/>
    </row>
    <row r="43" spans="2:10" x14ac:dyDescent="0.25">
      <c r="B43" s="95" t="s">
        <v>144</v>
      </c>
      <c r="C43" s="92">
        <f>SUM(D43:H43)</f>
        <v>0</v>
      </c>
      <c r="D43" s="70">
        <f>SUM(D44:D46)</f>
        <v>0</v>
      </c>
      <c r="E43" s="10">
        <f>SUM(E44:E46)</f>
        <v>0</v>
      </c>
      <c r="F43" s="10">
        <f>SUM(F44:F46)</f>
        <v>0</v>
      </c>
      <c r="G43" s="10">
        <f>SUM(G44:G46)</f>
        <v>0</v>
      </c>
      <c r="H43" s="10">
        <f>SUM(H44:H46)</f>
        <v>0</v>
      </c>
      <c r="J43" s="12"/>
    </row>
    <row r="44" spans="2:10" x14ac:dyDescent="0.25">
      <c r="B44" s="96"/>
      <c r="C44" s="81"/>
      <c r="D44" s="18"/>
      <c r="E44" s="11"/>
      <c r="F44" s="11"/>
      <c r="G44" s="11"/>
      <c r="H44" s="11"/>
      <c r="J44" s="13"/>
    </row>
    <row r="45" spans="2:10" x14ac:dyDescent="0.25">
      <c r="B45" s="96"/>
      <c r="C45" s="81"/>
      <c r="D45" s="18"/>
      <c r="E45" s="11"/>
      <c r="F45" s="11"/>
      <c r="G45" s="11"/>
      <c r="H45" s="11"/>
      <c r="J45" s="13"/>
    </row>
    <row r="46" spans="2:10" ht="15.75" thickBot="1" x14ac:dyDescent="0.3">
      <c r="B46" s="97"/>
      <c r="C46" s="85"/>
      <c r="D46" s="18"/>
      <c r="E46" s="11"/>
      <c r="F46" s="11"/>
      <c r="G46" s="11"/>
      <c r="H46" s="11"/>
      <c r="J46" s="29"/>
    </row>
    <row r="48" spans="2:10" x14ac:dyDescent="0.25">
      <c r="B48" s="134" t="s">
        <v>119</v>
      </c>
      <c r="C48" s="135"/>
      <c r="D48" s="135"/>
      <c r="E48" s="135"/>
      <c r="F48" s="135"/>
      <c r="G48" s="135"/>
      <c r="H48" s="136"/>
      <c r="J48" s="61">
        <f>J11+J18+J22+J27+J31+J35+J39+J43</f>
        <v>0</v>
      </c>
    </row>
    <row r="49" spans="2:10" ht="15.75" thickBot="1" x14ac:dyDescent="0.3"/>
    <row r="50" spans="2:10" x14ac:dyDescent="0.25">
      <c r="B50" s="125" t="s">
        <v>194</v>
      </c>
      <c r="C50" s="126"/>
      <c r="D50" s="126"/>
      <c r="E50" s="126"/>
      <c r="F50" s="126"/>
      <c r="G50" s="126"/>
      <c r="H50" s="126"/>
      <c r="I50" s="126"/>
      <c r="J50" s="127"/>
    </row>
    <row r="51" spans="2:10" x14ac:dyDescent="0.25">
      <c r="B51" s="128"/>
      <c r="C51" s="129"/>
      <c r="D51" s="129"/>
      <c r="E51" s="129"/>
      <c r="F51" s="129"/>
      <c r="G51" s="129"/>
      <c r="H51" s="129"/>
      <c r="I51" s="129"/>
      <c r="J51" s="130"/>
    </row>
    <row r="52" spans="2:10" x14ac:dyDescent="0.25">
      <c r="B52" s="128"/>
      <c r="C52" s="129"/>
      <c r="D52" s="129"/>
      <c r="E52" s="129"/>
      <c r="F52" s="129"/>
      <c r="G52" s="129"/>
      <c r="H52" s="129"/>
      <c r="I52" s="129"/>
      <c r="J52" s="130"/>
    </row>
    <row r="53" spans="2:10" x14ac:dyDescent="0.25">
      <c r="B53" s="128"/>
      <c r="C53" s="129"/>
      <c r="D53" s="129"/>
      <c r="E53" s="129"/>
      <c r="F53" s="129"/>
      <c r="G53" s="129"/>
      <c r="H53" s="129"/>
      <c r="I53" s="129"/>
      <c r="J53" s="130"/>
    </row>
    <row r="54" spans="2:10" x14ac:dyDescent="0.25">
      <c r="B54" s="128"/>
      <c r="C54" s="129"/>
      <c r="D54" s="129"/>
      <c r="E54" s="129"/>
      <c r="F54" s="129"/>
      <c r="G54" s="129"/>
      <c r="H54" s="129"/>
      <c r="I54" s="129"/>
      <c r="J54" s="130"/>
    </row>
    <row r="55" spans="2:10" ht="15.75" thickBot="1" x14ac:dyDescent="0.3">
      <c r="B55" s="131"/>
      <c r="C55" s="132"/>
      <c r="D55" s="132"/>
      <c r="E55" s="132"/>
      <c r="F55" s="132"/>
      <c r="G55" s="132"/>
      <c r="H55" s="132"/>
      <c r="I55" s="132"/>
      <c r="J55" s="133"/>
    </row>
  </sheetData>
  <mergeCells count="7">
    <mergeCell ref="B50:J55"/>
    <mergeCell ref="B2:J2"/>
    <mergeCell ref="B9:B10"/>
    <mergeCell ref="C9:C10"/>
    <mergeCell ref="D9:H9"/>
    <mergeCell ref="J9:J10"/>
    <mergeCell ref="B48:H48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CCCCFF"/>
  </sheetPr>
  <dimension ref="B2:J59"/>
  <sheetViews>
    <sheetView topLeftCell="A16" zoomScale="70" zoomScaleNormal="70" workbookViewId="0">
      <selection activeCell="R31" sqref="R31"/>
    </sheetView>
  </sheetViews>
  <sheetFormatPr baseColWidth="10" defaultColWidth="11.4257812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2.28515625" style="9" customWidth="1"/>
    <col min="5" max="5" width="21.5703125" style="9" customWidth="1"/>
    <col min="6" max="6" width="15.140625" style="9" customWidth="1"/>
    <col min="7" max="7" width="16.85546875" style="9" customWidth="1"/>
    <col min="8" max="8" width="14" style="9" customWidth="1"/>
    <col min="9" max="9" width="3.42578125" style="9" customWidth="1"/>
    <col min="10" max="10" width="23.85546875" style="9" customWidth="1"/>
    <col min="11" max="16384" width="11.42578125" style="9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214</v>
      </c>
    </row>
    <row r="5" spans="2:10" ht="15.75" x14ac:dyDescent="0.25">
      <c r="B5" s="3" t="s">
        <v>2</v>
      </c>
      <c r="C5" s="4" t="s">
        <v>173</v>
      </c>
      <c r="E5" s="9" t="s">
        <v>231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C11+C20+C24+C28+C32+C39+C43</f>
        <v>453.2</v>
      </c>
      <c r="E7"/>
      <c r="F7"/>
    </row>
    <row r="8" spans="2:10" ht="15.75" thickBot="1" x14ac:dyDescent="0.3"/>
    <row r="9" spans="2:10" ht="15" customHeight="1" x14ac:dyDescent="0.25">
      <c r="B9" s="145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212</v>
      </c>
    </row>
    <row r="10" spans="2:10" ht="29.1" customHeight="1" x14ac:dyDescent="0.25">
      <c r="B10" s="146"/>
      <c r="C10" s="141"/>
      <c r="D10" s="73" t="s">
        <v>8</v>
      </c>
      <c r="E10" s="69" t="s">
        <v>9</v>
      </c>
      <c r="F10" s="69" t="s">
        <v>10</v>
      </c>
      <c r="G10" s="69" t="s">
        <v>11</v>
      </c>
      <c r="H10" s="69" t="s">
        <v>12</v>
      </c>
      <c r="J10" s="143"/>
    </row>
    <row r="11" spans="2:10" s="19" customFormat="1" x14ac:dyDescent="0.25">
      <c r="B11" s="95" t="s">
        <v>13</v>
      </c>
      <c r="C11" s="92">
        <f>SUM(D11:H11)</f>
        <v>190.99999999999997</v>
      </c>
      <c r="D11" s="70">
        <f>SUM(D12:D19)</f>
        <v>0</v>
      </c>
      <c r="E11" s="10">
        <f>SUM(E12:E19)</f>
        <v>0</v>
      </c>
      <c r="F11" s="10">
        <f>SUM(F12:F19)</f>
        <v>0</v>
      </c>
      <c r="G11" s="71">
        <f>SUM(G12:G19)</f>
        <v>190.99999999999997</v>
      </c>
      <c r="H11" s="10">
        <f>SUM(H12:H19)</f>
        <v>0</v>
      </c>
      <c r="I11" s="9"/>
      <c r="J11" s="46"/>
    </row>
    <row r="12" spans="2:10" x14ac:dyDescent="0.25">
      <c r="B12" s="96" t="s">
        <v>230</v>
      </c>
      <c r="C12" s="81"/>
      <c r="D12" s="18"/>
      <c r="E12" s="11"/>
      <c r="F12" s="11"/>
      <c r="G12" s="11">
        <v>24</v>
      </c>
      <c r="H12" s="11"/>
      <c r="J12" s="47"/>
    </row>
    <row r="13" spans="2:10" x14ac:dyDescent="0.25">
      <c r="B13" s="96" t="s">
        <v>229</v>
      </c>
      <c r="C13" s="81"/>
      <c r="D13" s="18"/>
      <c r="E13" s="11"/>
      <c r="F13" s="11"/>
      <c r="G13" s="11">
        <v>21.3</v>
      </c>
      <c r="H13" s="11"/>
      <c r="J13" s="47"/>
    </row>
    <row r="14" spans="2:10" x14ac:dyDescent="0.25">
      <c r="B14" s="96" t="s">
        <v>228</v>
      </c>
      <c r="C14" s="81"/>
      <c r="D14" s="18"/>
      <c r="E14" s="11"/>
      <c r="F14" s="11"/>
      <c r="G14" s="11">
        <v>21.9</v>
      </c>
      <c r="H14" s="11"/>
      <c r="J14" s="47"/>
    </row>
    <row r="15" spans="2:10" x14ac:dyDescent="0.25">
      <c r="B15" s="96" t="s">
        <v>227</v>
      </c>
      <c r="C15" s="81"/>
      <c r="D15" s="18"/>
      <c r="E15" s="11"/>
      <c r="F15" s="11"/>
      <c r="G15" s="11">
        <v>26.2</v>
      </c>
      <c r="H15" s="11"/>
      <c r="J15" s="47"/>
    </row>
    <row r="16" spans="2:10" x14ac:dyDescent="0.25">
      <c r="B16" s="96" t="s">
        <v>226</v>
      </c>
      <c r="C16" s="81"/>
      <c r="D16" s="18"/>
      <c r="E16" s="11"/>
      <c r="F16" s="11"/>
      <c r="G16" s="11">
        <v>23.8</v>
      </c>
      <c r="H16" s="11"/>
      <c r="J16" s="47"/>
    </row>
    <row r="17" spans="2:10" x14ac:dyDescent="0.25">
      <c r="B17" s="96" t="s">
        <v>225</v>
      </c>
      <c r="C17" s="81"/>
      <c r="D17" s="18"/>
      <c r="E17" s="11"/>
      <c r="F17" s="11"/>
      <c r="G17" s="11">
        <v>24.4</v>
      </c>
      <c r="H17" s="11"/>
      <c r="J17" s="47"/>
    </row>
    <row r="18" spans="2:10" x14ac:dyDescent="0.25">
      <c r="B18" s="96" t="s">
        <v>224</v>
      </c>
      <c r="C18" s="81"/>
      <c r="D18" s="18"/>
      <c r="E18" s="11"/>
      <c r="F18" s="11"/>
      <c r="G18" s="11">
        <v>24.2</v>
      </c>
      <c r="H18" s="11"/>
      <c r="J18" s="47"/>
    </row>
    <row r="19" spans="2:10" x14ac:dyDescent="0.25">
      <c r="B19" s="96" t="s">
        <v>223</v>
      </c>
      <c r="C19" s="81"/>
      <c r="D19" s="18"/>
      <c r="E19" s="11"/>
      <c r="F19" s="11"/>
      <c r="G19" s="11">
        <v>25.2</v>
      </c>
      <c r="H19" s="11"/>
      <c r="J19" s="47"/>
    </row>
    <row r="20" spans="2:10" s="19" customFormat="1" x14ac:dyDescent="0.25">
      <c r="B20" s="95" t="s">
        <v>14</v>
      </c>
      <c r="C20" s="92">
        <f>SUM(D20:H20)</f>
        <v>21.4</v>
      </c>
      <c r="D20" s="70">
        <f>SUM(D21:D23)</f>
        <v>0</v>
      </c>
      <c r="E20" s="10">
        <f>SUM(E21:E23)</f>
        <v>0</v>
      </c>
      <c r="F20" s="71">
        <f>SUM(F21:F23)</f>
        <v>21.4</v>
      </c>
      <c r="G20" s="10">
        <f>SUM(G21:G23)</f>
        <v>0</v>
      </c>
      <c r="H20" s="10">
        <f>SUM(H21:H23)</f>
        <v>0</v>
      </c>
      <c r="I20" s="9"/>
      <c r="J20" s="55"/>
    </row>
    <row r="21" spans="2:10" x14ac:dyDescent="0.25">
      <c r="B21" s="96" t="s">
        <v>205</v>
      </c>
      <c r="C21" s="81"/>
      <c r="D21" s="18"/>
      <c r="E21" s="11"/>
      <c r="F21" s="11">
        <v>11</v>
      </c>
      <c r="G21" s="11"/>
      <c r="H21" s="11"/>
      <c r="J21" s="72"/>
    </row>
    <row r="22" spans="2:10" x14ac:dyDescent="0.25">
      <c r="B22" s="96" t="s">
        <v>204</v>
      </c>
      <c r="C22" s="81"/>
      <c r="D22" s="18"/>
      <c r="E22" s="11"/>
      <c r="F22" s="11">
        <v>10.4</v>
      </c>
      <c r="G22" s="11"/>
      <c r="H22" s="11"/>
      <c r="J22" s="72"/>
    </row>
    <row r="23" spans="2:10" x14ac:dyDescent="0.25">
      <c r="B23" s="96"/>
      <c r="C23" s="81"/>
      <c r="D23" s="18"/>
      <c r="E23" s="11"/>
      <c r="F23" s="11"/>
      <c r="G23" s="11"/>
      <c r="H23" s="11"/>
      <c r="J23" s="72"/>
    </row>
    <row r="24" spans="2:10" s="19" customFormat="1" x14ac:dyDescent="0.25">
      <c r="B24" s="95" t="s">
        <v>15</v>
      </c>
      <c r="C24" s="92">
        <f>SUM(D24:H24)</f>
        <v>98.6</v>
      </c>
      <c r="D24" s="70">
        <f>SUM(D25:D27)</f>
        <v>0</v>
      </c>
      <c r="E24" s="10">
        <f>SUM(E25:E27)</f>
        <v>0</v>
      </c>
      <c r="F24" s="10">
        <f>SUM(F25:F27)</f>
        <v>0</v>
      </c>
      <c r="G24" s="71">
        <f>SUM(G25:G27)</f>
        <v>98.6</v>
      </c>
      <c r="H24" s="10">
        <f>SUM(H25:H27)</f>
        <v>0</v>
      </c>
      <c r="I24" s="9"/>
      <c r="J24" s="55"/>
    </row>
    <row r="25" spans="2:10" x14ac:dyDescent="0.25">
      <c r="B25" s="96" t="s">
        <v>177</v>
      </c>
      <c r="C25" s="81"/>
      <c r="D25" s="18"/>
      <c r="E25" s="11"/>
      <c r="F25" s="11"/>
      <c r="G25" s="11">
        <f>76+12.6+10</f>
        <v>98.6</v>
      </c>
      <c r="H25" s="11"/>
      <c r="J25" s="72"/>
    </row>
    <row r="26" spans="2:10" x14ac:dyDescent="0.25">
      <c r="B26" s="96"/>
      <c r="C26" s="81"/>
      <c r="D26" s="18"/>
      <c r="E26" s="11"/>
      <c r="F26" s="11"/>
      <c r="G26" s="11"/>
      <c r="H26" s="11"/>
      <c r="J26" s="72"/>
    </row>
    <row r="27" spans="2:10" x14ac:dyDescent="0.25">
      <c r="B27" s="96"/>
      <c r="C27" s="81"/>
      <c r="D27" s="18"/>
      <c r="E27" s="11"/>
      <c r="F27" s="11"/>
      <c r="G27" s="11"/>
      <c r="H27" s="11"/>
      <c r="J27" s="72"/>
    </row>
    <row r="28" spans="2:10" s="19" customFormat="1" x14ac:dyDescent="0.25">
      <c r="B28" s="95" t="s">
        <v>16</v>
      </c>
      <c r="C28" s="92">
        <f>SUM(D28:H28)</f>
        <v>34.4</v>
      </c>
      <c r="D28" s="70">
        <f>SUM(D29:D31)</f>
        <v>0</v>
      </c>
      <c r="E28" s="10">
        <f>SUM(E29:E31)</f>
        <v>0</v>
      </c>
      <c r="F28" s="10">
        <f>SUM(F29:F31)</f>
        <v>0</v>
      </c>
      <c r="G28" s="10">
        <f>SUM(G29:G31)</f>
        <v>0</v>
      </c>
      <c r="H28" s="71">
        <f>SUM(H29:H31)</f>
        <v>34.4</v>
      </c>
      <c r="I28" s="9"/>
      <c r="J28" s="55"/>
    </row>
    <row r="29" spans="2:10" x14ac:dyDescent="0.25">
      <c r="B29" s="96" t="s">
        <v>200</v>
      </c>
      <c r="C29" s="81"/>
      <c r="D29" s="18"/>
      <c r="E29" s="11"/>
      <c r="F29" s="11"/>
      <c r="G29" s="11"/>
      <c r="H29" s="11">
        <v>17.2</v>
      </c>
      <c r="J29" s="72"/>
    </row>
    <row r="30" spans="2:10" x14ac:dyDescent="0.25">
      <c r="B30" s="96" t="s">
        <v>199</v>
      </c>
      <c r="C30" s="81"/>
      <c r="D30" s="18"/>
      <c r="E30" s="11"/>
      <c r="F30" s="11"/>
      <c r="G30" s="11"/>
      <c r="H30" s="11">
        <v>17.2</v>
      </c>
      <c r="J30" s="72"/>
    </row>
    <row r="31" spans="2:10" x14ac:dyDescent="0.25">
      <c r="B31" s="96"/>
      <c r="C31" s="81"/>
      <c r="D31" s="18"/>
      <c r="E31" s="11"/>
      <c r="F31" s="11"/>
      <c r="G31" s="11"/>
      <c r="H31" s="11"/>
      <c r="J31" s="72"/>
    </row>
    <row r="32" spans="2:10" s="19" customFormat="1" x14ac:dyDescent="0.25">
      <c r="B32" s="95" t="s">
        <v>17</v>
      </c>
      <c r="C32" s="92">
        <f>SUM(D32:H32)</f>
        <v>91.1</v>
      </c>
      <c r="D32" s="70">
        <f>SUM(D33:D36)</f>
        <v>0</v>
      </c>
      <c r="E32" s="10">
        <f>SUM(E33:E36)</f>
        <v>0</v>
      </c>
      <c r="F32" s="10">
        <f>SUM(F33:F36)</f>
        <v>0</v>
      </c>
      <c r="G32" s="71">
        <f>SUM(G33:G36)</f>
        <v>91.1</v>
      </c>
      <c r="H32" s="10">
        <f>SUM(H33:H36)</f>
        <v>0</v>
      </c>
      <c r="I32" s="9"/>
      <c r="J32" s="55"/>
    </row>
    <row r="33" spans="2:10" x14ac:dyDescent="0.25">
      <c r="B33" s="96" t="s">
        <v>222</v>
      </c>
      <c r="C33" s="81"/>
      <c r="D33" s="18"/>
      <c r="E33" s="11"/>
      <c r="F33" s="11"/>
      <c r="G33" s="11">
        <v>14.1</v>
      </c>
      <c r="H33" s="11"/>
      <c r="J33" s="72"/>
    </row>
    <row r="34" spans="2:10" x14ac:dyDescent="0.25">
      <c r="B34" s="96" t="s">
        <v>221</v>
      </c>
      <c r="C34" s="81"/>
      <c r="D34" s="18"/>
      <c r="E34" s="11"/>
      <c r="F34" s="11"/>
      <c r="G34" s="11">
        <v>16.3</v>
      </c>
      <c r="H34" s="11"/>
      <c r="J34" s="72"/>
    </row>
    <row r="35" spans="2:10" x14ac:dyDescent="0.25">
      <c r="B35" s="96" t="s">
        <v>220</v>
      </c>
      <c r="C35" s="81"/>
      <c r="D35" s="18"/>
      <c r="E35" s="11"/>
      <c r="F35" s="11"/>
      <c r="G35" s="11">
        <v>41.3</v>
      </c>
      <c r="H35" s="11"/>
      <c r="J35" s="72"/>
    </row>
    <row r="36" spans="2:10" x14ac:dyDescent="0.25">
      <c r="B36" s="96" t="s">
        <v>219</v>
      </c>
      <c r="C36" s="81"/>
      <c r="D36" s="18"/>
      <c r="E36" s="11"/>
      <c r="F36" s="11"/>
      <c r="G36" s="11">
        <v>19.399999999999999</v>
      </c>
      <c r="H36" s="11"/>
      <c r="J36" s="72"/>
    </row>
    <row r="37" spans="2:10" x14ac:dyDescent="0.25">
      <c r="B37" s="96" t="s">
        <v>218</v>
      </c>
      <c r="C37" s="81"/>
      <c r="D37" s="18"/>
      <c r="E37" s="11"/>
      <c r="F37" s="11"/>
      <c r="G37" s="11">
        <v>25.2</v>
      </c>
      <c r="H37" s="11"/>
      <c r="J37" s="72"/>
    </row>
    <row r="38" spans="2:10" x14ac:dyDescent="0.25">
      <c r="B38" s="96" t="s">
        <v>217</v>
      </c>
      <c r="C38" s="81"/>
      <c r="D38" s="18"/>
      <c r="E38" s="11"/>
      <c r="F38" s="11"/>
      <c r="G38" s="11">
        <v>38.5</v>
      </c>
      <c r="H38" s="11"/>
      <c r="J38" s="72"/>
    </row>
    <row r="39" spans="2:10" s="19" customFormat="1" x14ac:dyDescent="0.25">
      <c r="B39" s="95" t="s">
        <v>197</v>
      </c>
      <c r="C39" s="92">
        <f>SUM(D39:H39)</f>
        <v>0</v>
      </c>
      <c r="D39" s="70">
        <f>SUM(D40:D42)</f>
        <v>0</v>
      </c>
      <c r="E39" s="10">
        <f>SUM(E40:E42)</f>
        <v>0</v>
      </c>
      <c r="F39" s="10">
        <f>SUM(F40:F42)</f>
        <v>0</v>
      </c>
      <c r="G39" s="10">
        <f>SUM(G40:G42)</f>
        <v>0</v>
      </c>
      <c r="H39" s="10">
        <f>SUM(H40:H42)</f>
        <v>0</v>
      </c>
      <c r="I39" s="9"/>
      <c r="J39" s="55"/>
    </row>
    <row r="40" spans="2:10" x14ac:dyDescent="0.25">
      <c r="B40" s="96"/>
      <c r="C40" s="81"/>
      <c r="D40" s="18"/>
      <c r="E40" s="11"/>
      <c r="F40" s="11"/>
      <c r="G40" s="11"/>
      <c r="H40" s="11"/>
      <c r="J40" s="72"/>
    </row>
    <row r="41" spans="2:10" x14ac:dyDescent="0.25">
      <c r="B41" s="96"/>
      <c r="C41" s="81"/>
      <c r="D41" s="18"/>
      <c r="E41" s="11"/>
      <c r="F41" s="11"/>
      <c r="G41" s="11"/>
      <c r="H41" s="11"/>
      <c r="J41" s="72"/>
    </row>
    <row r="42" spans="2:10" x14ac:dyDescent="0.25">
      <c r="B42" s="96"/>
      <c r="C42" s="81"/>
      <c r="D42" s="18"/>
      <c r="E42" s="11"/>
      <c r="F42" s="11"/>
      <c r="G42" s="11"/>
      <c r="H42" s="11"/>
      <c r="J42" s="72"/>
    </row>
    <row r="43" spans="2:10" s="19" customFormat="1" x14ac:dyDescent="0.25">
      <c r="B43" s="95" t="s">
        <v>18</v>
      </c>
      <c r="C43" s="92">
        <f>SUM(D43:H43)</f>
        <v>16.7</v>
      </c>
      <c r="D43" s="70">
        <f>SUM(D44:D46)</f>
        <v>0</v>
      </c>
      <c r="E43" s="10">
        <f>SUM(E44:E46)</f>
        <v>0</v>
      </c>
      <c r="F43" s="10">
        <f>SUM(F44:F46)</f>
        <v>0</v>
      </c>
      <c r="G43" s="71">
        <f>SUM(G44:G46)</f>
        <v>16.7</v>
      </c>
      <c r="H43" s="10">
        <f>SUM(H44:H46)</f>
        <v>0</v>
      </c>
      <c r="I43" s="9"/>
      <c r="J43" s="55"/>
    </row>
    <row r="44" spans="2:10" x14ac:dyDescent="0.25">
      <c r="B44" s="96" t="s">
        <v>216</v>
      </c>
      <c r="C44" s="81"/>
      <c r="D44" s="18"/>
      <c r="E44" s="11"/>
      <c r="F44" s="11"/>
      <c r="G44" s="11">
        <v>16.7</v>
      </c>
      <c r="H44" s="11"/>
      <c r="J44" s="13"/>
    </row>
    <row r="45" spans="2:10" x14ac:dyDescent="0.25">
      <c r="B45" s="96"/>
      <c r="C45" s="81"/>
      <c r="D45" s="18"/>
      <c r="E45" s="11"/>
      <c r="F45" s="11"/>
      <c r="G45" s="11"/>
      <c r="H45" s="11"/>
      <c r="J45" s="13"/>
    </row>
    <row r="46" spans="2:10" x14ac:dyDescent="0.25">
      <c r="B46" s="96"/>
      <c r="C46" s="81"/>
      <c r="D46" s="18"/>
      <c r="E46" s="11"/>
      <c r="F46" s="11"/>
      <c r="G46" s="11"/>
      <c r="H46" s="11"/>
      <c r="J46" s="29"/>
    </row>
    <row r="47" spans="2:10" x14ac:dyDescent="0.25">
      <c r="B47" s="95" t="s">
        <v>144</v>
      </c>
      <c r="C47" s="92">
        <f>SUM(D47:H47)</f>
        <v>3.7</v>
      </c>
      <c r="D47" s="70">
        <f>SUM(D48:D50)</f>
        <v>0</v>
      </c>
      <c r="E47" s="10">
        <f>SUM(E48:E50)</f>
        <v>0</v>
      </c>
      <c r="F47" s="10">
        <f>SUM(F48:F50)</f>
        <v>0</v>
      </c>
      <c r="G47" s="71">
        <f>SUM(G48:G50)</f>
        <v>3.7</v>
      </c>
      <c r="H47" s="10">
        <f>SUM(H48:H50)</f>
        <v>0</v>
      </c>
      <c r="J47" s="12"/>
    </row>
    <row r="48" spans="2:10" x14ac:dyDescent="0.25">
      <c r="B48" s="96" t="s">
        <v>215</v>
      </c>
      <c r="C48" s="81"/>
      <c r="D48" s="18"/>
      <c r="E48" s="11"/>
      <c r="F48" s="11"/>
      <c r="G48" s="11">
        <v>3.7</v>
      </c>
      <c r="H48" s="11"/>
      <c r="J48" s="13"/>
    </row>
    <row r="49" spans="2:10" x14ac:dyDescent="0.25">
      <c r="B49" s="96"/>
      <c r="C49" s="81"/>
      <c r="D49" s="18"/>
      <c r="E49" s="11"/>
      <c r="F49" s="11"/>
      <c r="G49" s="11"/>
      <c r="H49" s="11"/>
      <c r="J49" s="13"/>
    </row>
    <row r="50" spans="2:10" ht="15.75" thickBot="1" x14ac:dyDescent="0.3">
      <c r="B50" s="97"/>
      <c r="C50" s="85"/>
      <c r="D50" s="18"/>
      <c r="E50" s="11"/>
      <c r="F50" s="11"/>
      <c r="G50" s="11"/>
      <c r="H50" s="11"/>
      <c r="J50" s="29"/>
    </row>
    <row r="52" spans="2:10" x14ac:dyDescent="0.25">
      <c r="B52" s="134" t="s">
        <v>119</v>
      </c>
      <c r="C52" s="135"/>
      <c r="D52" s="135"/>
      <c r="E52" s="135"/>
      <c r="F52" s="135"/>
      <c r="G52" s="135"/>
      <c r="H52" s="136"/>
      <c r="J52" s="61">
        <f>J11+J20+J24+J28+J32+J39+J43+J47</f>
        <v>0</v>
      </c>
    </row>
    <row r="53" spans="2:10" ht="15.75" thickBot="1" x14ac:dyDescent="0.3"/>
    <row r="54" spans="2:10" x14ac:dyDescent="0.25">
      <c r="B54" s="125" t="s">
        <v>194</v>
      </c>
      <c r="C54" s="126"/>
      <c r="D54" s="126"/>
      <c r="E54" s="126"/>
      <c r="F54" s="126"/>
      <c r="G54" s="126"/>
      <c r="H54" s="126"/>
      <c r="I54" s="126"/>
      <c r="J54" s="127"/>
    </row>
    <row r="55" spans="2:10" x14ac:dyDescent="0.25">
      <c r="B55" s="128"/>
      <c r="C55" s="129"/>
      <c r="D55" s="129"/>
      <c r="E55" s="129"/>
      <c r="F55" s="129"/>
      <c r="G55" s="129"/>
      <c r="H55" s="129"/>
      <c r="I55" s="129"/>
      <c r="J55" s="130"/>
    </row>
    <row r="56" spans="2:10" x14ac:dyDescent="0.25">
      <c r="B56" s="128"/>
      <c r="C56" s="129"/>
      <c r="D56" s="129"/>
      <c r="E56" s="129"/>
      <c r="F56" s="129"/>
      <c r="G56" s="129"/>
      <c r="H56" s="129"/>
      <c r="I56" s="129"/>
      <c r="J56" s="130"/>
    </row>
    <row r="57" spans="2:10" x14ac:dyDescent="0.25">
      <c r="B57" s="128"/>
      <c r="C57" s="129"/>
      <c r="D57" s="129"/>
      <c r="E57" s="129"/>
      <c r="F57" s="129"/>
      <c r="G57" s="129"/>
      <c r="H57" s="129"/>
      <c r="I57" s="129"/>
      <c r="J57" s="130"/>
    </row>
    <row r="58" spans="2:10" x14ac:dyDescent="0.25">
      <c r="B58" s="128"/>
      <c r="C58" s="129"/>
      <c r="D58" s="129"/>
      <c r="E58" s="129"/>
      <c r="F58" s="129"/>
      <c r="G58" s="129"/>
      <c r="H58" s="129"/>
      <c r="I58" s="129"/>
      <c r="J58" s="130"/>
    </row>
    <row r="59" spans="2:10" ht="15.75" thickBot="1" x14ac:dyDescent="0.3">
      <c r="B59" s="131"/>
      <c r="C59" s="132"/>
      <c r="D59" s="132"/>
      <c r="E59" s="132"/>
      <c r="F59" s="132"/>
      <c r="G59" s="132"/>
      <c r="H59" s="132"/>
      <c r="I59" s="132"/>
      <c r="J59" s="133"/>
    </row>
  </sheetData>
  <mergeCells count="7">
    <mergeCell ref="B54:J59"/>
    <mergeCell ref="B2:J2"/>
    <mergeCell ref="B9:B10"/>
    <mergeCell ref="C9:C10"/>
    <mergeCell ref="D9:H9"/>
    <mergeCell ref="J9:J10"/>
    <mergeCell ref="B52:H5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CCCCFF"/>
  </sheetPr>
  <dimension ref="B2:J50"/>
  <sheetViews>
    <sheetView zoomScale="70" zoomScaleNormal="70" workbookViewId="0">
      <selection activeCell="R31" sqref="R31"/>
    </sheetView>
  </sheetViews>
  <sheetFormatPr baseColWidth="10" defaultColWidth="11.4257812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2.28515625" style="9" customWidth="1"/>
    <col min="5" max="5" width="21.5703125" style="9" customWidth="1"/>
    <col min="6" max="6" width="15.140625" style="9" customWidth="1"/>
    <col min="7" max="7" width="16.85546875" style="9" customWidth="1"/>
    <col min="8" max="8" width="14" style="9" customWidth="1"/>
    <col min="9" max="9" width="3.42578125" style="9" customWidth="1"/>
    <col min="10" max="10" width="23.85546875" style="9" customWidth="1"/>
    <col min="11" max="16384" width="11.42578125" style="9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214</v>
      </c>
    </row>
    <row r="5" spans="2:10" ht="15.75" x14ac:dyDescent="0.25">
      <c r="B5" s="3" t="s">
        <v>2</v>
      </c>
      <c r="C5" s="4" t="s">
        <v>173</v>
      </c>
      <c r="E5" s="9" t="s">
        <v>288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C11+C15+C19+C23+C34</f>
        <v>484.70000000000005</v>
      </c>
      <c r="E7"/>
      <c r="F7"/>
    </row>
    <row r="8" spans="2:10" ht="15.75" thickBot="1" x14ac:dyDescent="0.3"/>
    <row r="9" spans="2:10" ht="15" customHeight="1" x14ac:dyDescent="0.25">
      <c r="B9" s="145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212</v>
      </c>
    </row>
    <row r="10" spans="2:10" ht="29.1" customHeight="1" x14ac:dyDescent="0.25">
      <c r="B10" s="146"/>
      <c r="C10" s="141"/>
      <c r="D10" s="73" t="s">
        <v>8</v>
      </c>
      <c r="E10" s="69" t="s">
        <v>9</v>
      </c>
      <c r="F10" s="69" t="s">
        <v>10</v>
      </c>
      <c r="G10" s="69" t="s">
        <v>11</v>
      </c>
      <c r="H10" s="69" t="s">
        <v>12</v>
      </c>
      <c r="J10" s="143"/>
    </row>
    <row r="11" spans="2:10" s="19" customFormat="1" x14ac:dyDescent="0.25">
      <c r="B11" s="95" t="s">
        <v>13</v>
      </c>
      <c r="C11" s="92">
        <f>SUM(D11:H11)</f>
        <v>0</v>
      </c>
      <c r="D11" s="70">
        <f>SUM(D12:D14)</f>
        <v>0</v>
      </c>
      <c r="E11" s="10">
        <f>SUM(E12:E14)</f>
        <v>0</v>
      </c>
      <c r="F11" s="10">
        <f>SUM(F12:F14)</f>
        <v>0</v>
      </c>
      <c r="G11" s="10">
        <f>SUM(G12:G14)</f>
        <v>0</v>
      </c>
      <c r="H11" s="10">
        <f>SUM(H12:H14)</f>
        <v>0</v>
      </c>
      <c r="I11" s="9"/>
      <c r="J11" s="77"/>
    </row>
    <row r="12" spans="2:10" x14ac:dyDescent="0.25">
      <c r="B12" s="96"/>
      <c r="C12" s="81"/>
      <c r="D12" s="18"/>
      <c r="E12" s="11"/>
      <c r="F12" s="11"/>
      <c r="G12" s="11"/>
      <c r="H12" s="11"/>
      <c r="J12" s="76"/>
    </row>
    <row r="13" spans="2:10" x14ac:dyDescent="0.25">
      <c r="B13" s="96"/>
      <c r="C13" s="81"/>
      <c r="D13" s="18"/>
      <c r="E13" s="11"/>
      <c r="F13" s="11"/>
      <c r="G13" s="11"/>
      <c r="H13" s="11"/>
      <c r="J13" s="76"/>
    </row>
    <row r="14" spans="2:10" x14ac:dyDescent="0.25">
      <c r="B14" s="96"/>
      <c r="C14" s="81"/>
      <c r="D14" s="18"/>
      <c r="E14" s="11"/>
      <c r="F14" s="11"/>
      <c r="G14" s="11"/>
      <c r="H14" s="11"/>
      <c r="J14" s="76"/>
    </row>
    <row r="15" spans="2:10" s="19" customFormat="1" x14ac:dyDescent="0.25">
      <c r="B15" s="95" t="s">
        <v>14</v>
      </c>
      <c r="C15" s="92">
        <f>SUM(D15:H15)</f>
        <v>21.4</v>
      </c>
      <c r="D15" s="70">
        <f>SUM(D16:D18)</f>
        <v>0</v>
      </c>
      <c r="E15" s="10">
        <f>SUM(E16:E18)</f>
        <v>0</v>
      </c>
      <c r="F15" s="71">
        <f>SUM(F16:F18)</f>
        <v>21.4</v>
      </c>
      <c r="G15" s="10">
        <f>SUM(G16:G18)</f>
        <v>0</v>
      </c>
      <c r="H15" s="10">
        <f>SUM(H16:H18)</f>
        <v>0</v>
      </c>
      <c r="I15" s="9"/>
      <c r="J15" s="75"/>
    </row>
    <row r="16" spans="2:10" x14ac:dyDescent="0.25">
      <c r="B16" s="96" t="s">
        <v>205</v>
      </c>
      <c r="C16" s="81"/>
      <c r="D16" s="18"/>
      <c r="E16" s="11"/>
      <c r="F16" s="11">
        <v>11</v>
      </c>
      <c r="G16" s="11"/>
      <c r="H16" s="11"/>
      <c r="J16" s="76"/>
    </row>
    <row r="17" spans="2:10" x14ac:dyDescent="0.25">
      <c r="B17" s="96" t="s">
        <v>204</v>
      </c>
      <c r="C17" s="81"/>
      <c r="D17" s="18"/>
      <c r="E17" s="11"/>
      <c r="F17" s="11">
        <v>10.4</v>
      </c>
      <c r="G17" s="11"/>
      <c r="H17" s="11"/>
      <c r="J17" s="76"/>
    </row>
    <row r="18" spans="2:10" x14ac:dyDescent="0.25">
      <c r="B18" s="96"/>
      <c r="C18" s="81"/>
      <c r="D18" s="18"/>
      <c r="E18" s="11"/>
      <c r="F18" s="11"/>
      <c r="G18" s="11"/>
      <c r="H18" s="11"/>
      <c r="J18" s="76"/>
    </row>
    <row r="19" spans="2:10" s="19" customFormat="1" x14ac:dyDescent="0.25">
      <c r="B19" s="95" t="s">
        <v>15</v>
      </c>
      <c r="C19" s="92">
        <f>SUM(D19:H19)</f>
        <v>84.7</v>
      </c>
      <c r="D19" s="70">
        <f>SUM(D20:D22)</f>
        <v>0</v>
      </c>
      <c r="E19" s="10">
        <f>SUM(E20:E22)</f>
        <v>0</v>
      </c>
      <c r="F19" s="10">
        <f>SUM(F20:F22)</f>
        <v>0</v>
      </c>
      <c r="G19" s="71">
        <f>SUM(G20:G22)</f>
        <v>84.7</v>
      </c>
      <c r="H19" s="10">
        <f>SUM(H20:H22)</f>
        <v>0</v>
      </c>
      <c r="I19" s="9"/>
      <c r="J19" s="75"/>
    </row>
    <row r="20" spans="2:10" x14ac:dyDescent="0.25">
      <c r="B20" s="96" t="s">
        <v>177</v>
      </c>
      <c r="C20" s="81"/>
      <c r="D20" s="18"/>
      <c r="E20" s="11"/>
      <c r="F20" s="11"/>
      <c r="G20" s="11">
        <f>12.6+62.1+10</f>
        <v>84.7</v>
      </c>
      <c r="H20" s="11"/>
      <c r="J20" s="76"/>
    </row>
    <row r="21" spans="2:10" x14ac:dyDescent="0.25">
      <c r="B21" s="96"/>
      <c r="C21" s="81"/>
      <c r="D21" s="18"/>
      <c r="E21" s="11"/>
      <c r="F21" s="11"/>
      <c r="G21" s="11"/>
      <c r="H21" s="11"/>
      <c r="J21" s="76"/>
    </row>
    <row r="22" spans="2:10" x14ac:dyDescent="0.25">
      <c r="B22" s="96"/>
      <c r="C22" s="81"/>
      <c r="D22" s="18"/>
      <c r="E22" s="11"/>
      <c r="F22" s="11"/>
      <c r="G22" s="11"/>
      <c r="H22" s="11"/>
      <c r="J22" s="76"/>
    </row>
    <row r="23" spans="2:10" s="19" customFormat="1" x14ac:dyDescent="0.25">
      <c r="B23" s="95" t="s">
        <v>17</v>
      </c>
      <c r="C23" s="92">
        <f>SUM(D23:H23)</f>
        <v>279.10000000000002</v>
      </c>
      <c r="D23" s="70">
        <f>SUM(D24:D33)</f>
        <v>0</v>
      </c>
      <c r="E23" s="10">
        <f>SUM(E24:E33)</f>
        <v>0</v>
      </c>
      <c r="F23" s="10">
        <f>SUM(F24:F33)</f>
        <v>0</v>
      </c>
      <c r="G23" s="71">
        <f>SUM(G24:G33)</f>
        <v>279.10000000000002</v>
      </c>
      <c r="H23" s="10">
        <f>SUM(H24:H33)</f>
        <v>0</v>
      </c>
      <c r="I23" s="9"/>
      <c r="J23" s="75"/>
    </row>
    <row r="24" spans="2:10" x14ac:dyDescent="0.25">
      <c r="B24" s="96" t="s">
        <v>242</v>
      </c>
      <c r="C24" s="81"/>
      <c r="D24" s="18"/>
      <c r="E24" s="11"/>
      <c r="F24" s="11"/>
      <c r="G24" s="11">
        <v>12.2</v>
      </c>
      <c r="H24" s="11"/>
      <c r="J24" s="76"/>
    </row>
    <row r="25" spans="2:10" x14ac:dyDescent="0.25">
      <c r="B25" s="96" t="s">
        <v>241</v>
      </c>
      <c r="C25" s="81"/>
      <c r="D25" s="18"/>
      <c r="E25" s="11"/>
      <c r="F25" s="11"/>
      <c r="G25" s="11">
        <v>12.2</v>
      </c>
      <c r="H25" s="11"/>
      <c r="J25" s="76"/>
    </row>
    <row r="26" spans="2:10" x14ac:dyDescent="0.25">
      <c r="B26" s="96" t="s">
        <v>240</v>
      </c>
      <c r="C26" s="81"/>
      <c r="D26" s="18"/>
      <c r="E26" s="11"/>
      <c r="F26" s="11"/>
      <c r="G26" s="11">
        <v>11.9</v>
      </c>
      <c r="H26" s="11"/>
      <c r="J26" s="76"/>
    </row>
    <row r="27" spans="2:10" x14ac:dyDescent="0.25">
      <c r="B27" s="96" t="s">
        <v>239</v>
      </c>
      <c r="C27" s="81"/>
      <c r="D27" s="18"/>
      <c r="E27" s="11"/>
      <c r="F27" s="11"/>
      <c r="G27" s="11">
        <v>51.2</v>
      </c>
      <c r="H27" s="11"/>
      <c r="J27" s="76"/>
    </row>
    <row r="28" spans="2:10" x14ac:dyDescent="0.25">
      <c r="B28" s="96" t="s">
        <v>238</v>
      </c>
      <c r="C28" s="81"/>
      <c r="D28" s="18"/>
      <c r="E28" s="11"/>
      <c r="F28" s="11"/>
      <c r="G28" s="11">
        <v>65.8</v>
      </c>
      <c r="H28" s="11"/>
      <c r="J28" s="76"/>
    </row>
    <row r="29" spans="2:10" x14ac:dyDescent="0.25">
      <c r="B29" s="96" t="s">
        <v>237</v>
      </c>
      <c r="C29" s="81"/>
      <c r="D29" s="18"/>
      <c r="E29" s="11"/>
      <c r="F29" s="11"/>
      <c r="G29" s="11">
        <v>51.4</v>
      </c>
      <c r="H29" s="11"/>
      <c r="J29" s="76"/>
    </row>
    <row r="30" spans="2:10" x14ac:dyDescent="0.25">
      <c r="B30" s="96" t="s">
        <v>236</v>
      </c>
      <c r="C30" s="81"/>
      <c r="D30" s="18"/>
      <c r="E30" s="11"/>
      <c r="F30" s="11"/>
      <c r="G30" s="11">
        <v>14.7</v>
      </c>
      <c r="H30" s="11"/>
      <c r="J30" s="76"/>
    </row>
    <row r="31" spans="2:10" x14ac:dyDescent="0.25">
      <c r="B31" s="96" t="s">
        <v>235</v>
      </c>
      <c r="C31" s="81"/>
      <c r="D31" s="18"/>
      <c r="E31" s="11"/>
      <c r="F31" s="11"/>
      <c r="G31" s="11">
        <v>14.6</v>
      </c>
      <c r="H31" s="11"/>
      <c r="J31" s="76"/>
    </row>
    <row r="32" spans="2:10" x14ac:dyDescent="0.25">
      <c r="B32" s="96" t="s">
        <v>234</v>
      </c>
      <c r="C32" s="81"/>
      <c r="D32" s="18"/>
      <c r="E32" s="11"/>
      <c r="F32" s="11"/>
      <c r="G32" s="11">
        <v>20.100000000000001</v>
      </c>
      <c r="H32" s="11"/>
      <c r="J32" s="76"/>
    </row>
    <row r="33" spans="2:10" x14ac:dyDescent="0.25">
      <c r="B33" s="96" t="s">
        <v>233</v>
      </c>
      <c r="C33" s="81"/>
      <c r="D33" s="18"/>
      <c r="E33" s="11"/>
      <c r="F33" s="11"/>
      <c r="G33" s="11">
        <v>25</v>
      </c>
      <c r="H33" s="11"/>
      <c r="J33" s="76"/>
    </row>
    <row r="34" spans="2:10" s="19" customFormat="1" x14ac:dyDescent="0.25">
      <c r="B34" s="95" t="s">
        <v>197</v>
      </c>
      <c r="C34" s="92">
        <f>SUM(D34:H34)</f>
        <v>99.5</v>
      </c>
      <c r="D34" s="70">
        <f>SUM(D35:D37)</f>
        <v>0</v>
      </c>
      <c r="E34" s="10">
        <f>SUM(E35:E37)</f>
        <v>0</v>
      </c>
      <c r="F34" s="10">
        <f>SUM(F35:F37)</f>
        <v>0</v>
      </c>
      <c r="G34" s="71">
        <f>SUM(G35:G37)</f>
        <v>99.5</v>
      </c>
      <c r="H34" s="10">
        <f>SUM(H35:H37)</f>
        <v>0</v>
      </c>
      <c r="I34" s="9"/>
      <c r="J34" s="75"/>
    </row>
    <row r="35" spans="2:10" x14ac:dyDescent="0.25">
      <c r="B35" s="96" t="s">
        <v>232</v>
      </c>
      <c r="C35" s="81"/>
      <c r="D35" s="18"/>
      <c r="E35" s="11"/>
      <c r="F35" s="11"/>
      <c r="G35" s="11">
        <v>99.5</v>
      </c>
      <c r="H35" s="11"/>
      <c r="J35" s="76"/>
    </row>
    <row r="36" spans="2:10" x14ac:dyDescent="0.25">
      <c r="B36" s="96"/>
      <c r="C36" s="81"/>
      <c r="D36" s="18"/>
      <c r="E36" s="11"/>
      <c r="F36" s="11"/>
      <c r="G36" s="11"/>
      <c r="H36" s="11"/>
      <c r="J36" s="76"/>
    </row>
    <row r="37" spans="2:10" x14ac:dyDescent="0.25">
      <c r="B37" s="96"/>
      <c r="C37" s="81"/>
      <c r="D37" s="18"/>
      <c r="E37" s="11"/>
      <c r="F37" s="11"/>
      <c r="G37" s="11"/>
      <c r="H37" s="11"/>
      <c r="J37" s="76"/>
    </row>
    <row r="38" spans="2:10" x14ac:dyDescent="0.25">
      <c r="B38" s="95" t="s">
        <v>144</v>
      </c>
      <c r="C38" s="92">
        <f>SUM(D38:H38)</f>
        <v>3.7</v>
      </c>
      <c r="D38" s="70">
        <f>SUM(D39:D41)</f>
        <v>0</v>
      </c>
      <c r="E38" s="10">
        <f>SUM(E39:E41)</f>
        <v>0</v>
      </c>
      <c r="F38" s="10">
        <f>SUM(F39:F41)</f>
        <v>0</v>
      </c>
      <c r="G38" s="71">
        <f>SUM(G39:G41)</f>
        <v>3.7</v>
      </c>
      <c r="H38" s="10">
        <f>SUM(H39:H41)</f>
        <v>0</v>
      </c>
      <c r="J38" s="75"/>
    </row>
    <row r="39" spans="2:10" x14ac:dyDescent="0.25">
      <c r="B39" s="96" t="s">
        <v>215</v>
      </c>
      <c r="C39" s="81"/>
      <c r="D39" s="18"/>
      <c r="E39" s="11"/>
      <c r="F39" s="11"/>
      <c r="G39" s="11">
        <v>3.7</v>
      </c>
      <c r="H39" s="11"/>
      <c r="J39" s="13"/>
    </row>
    <row r="40" spans="2:10" x14ac:dyDescent="0.25">
      <c r="B40" s="96"/>
      <c r="C40" s="81"/>
      <c r="D40" s="18"/>
      <c r="E40" s="11"/>
      <c r="F40" s="11"/>
      <c r="G40" s="11"/>
      <c r="H40" s="11"/>
      <c r="J40" s="13"/>
    </row>
    <row r="41" spans="2:10" ht="15.75" thickBot="1" x14ac:dyDescent="0.3">
      <c r="B41" s="97"/>
      <c r="C41" s="85"/>
      <c r="D41" s="18"/>
      <c r="E41" s="11"/>
      <c r="F41" s="11"/>
      <c r="G41" s="11"/>
      <c r="H41" s="11"/>
      <c r="J41" s="29"/>
    </row>
    <row r="43" spans="2:10" x14ac:dyDescent="0.25">
      <c r="B43" s="134" t="s">
        <v>119</v>
      </c>
      <c r="C43" s="135"/>
      <c r="D43" s="135"/>
      <c r="E43" s="135"/>
      <c r="F43" s="135"/>
      <c r="G43" s="135"/>
      <c r="H43" s="136"/>
      <c r="J43" s="61">
        <f>J11+J15+J19+J23+J34++J38</f>
        <v>0</v>
      </c>
    </row>
    <row r="44" spans="2:10" ht="15.75" thickBot="1" x14ac:dyDescent="0.3"/>
    <row r="45" spans="2:10" x14ac:dyDescent="0.25">
      <c r="B45" s="125" t="s">
        <v>194</v>
      </c>
      <c r="C45" s="126"/>
      <c r="D45" s="126"/>
      <c r="E45" s="126"/>
      <c r="F45" s="126"/>
      <c r="G45" s="126"/>
      <c r="H45" s="126"/>
      <c r="I45" s="126"/>
      <c r="J45" s="127"/>
    </row>
    <row r="46" spans="2:10" x14ac:dyDescent="0.25">
      <c r="B46" s="128"/>
      <c r="C46" s="129"/>
      <c r="D46" s="129"/>
      <c r="E46" s="129"/>
      <c r="F46" s="129"/>
      <c r="G46" s="129"/>
      <c r="H46" s="129"/>
      <c r="I46" s="129"/>
      <c r="J46" s="130"/>
    </row>
    <row r="47" spans="2:10" x14ac:dyDescent="0.25">
      <c r="B47" s="128"/>
      <c r="C47" s="129"/>
      <c r="D47" s="129"/>
      <c r="E47" s="129"/>
      <c r="F47" s="129"/>
      <c r="G47" s="129"/>
      <c r="H47" s="129"/>
      <c r="I47" s="129"/>
      <c r="J47" s="130"/>
    </row>
    <row r="48" spans="2:10" x14ac:dyDescent="0.25">
      <c r="B48" s="128"/>
      <c r="C48" s="129"/>
      <c r="D48" s="129"/>
      <c r="E48" s="129"/>
      <c r="F48" s="129"/>
      <c r="G48" s="129"/>
      <c r="H48" s="129"/>
      <c r="I48" s="129"/>
      <c r="J48" s="130"/>
    </row>
    <row r="49" spans="2:10" x14ac:dyDescent="0.25">
      <c r="B49" s="128"/>
      <c r="C49" s="129"/>
      <c r="D49" s="129"/>
      <c r="E49" s="129"/>
      <c r="F49" s="129"/>
      <c r="G49" s="129"/>
      <c r="H49" s="129"/>
      <c r="I49" s="129"/>
      <c r="J49" s="130"/>
    </row>
    <row r="50" spans="2:10" ht="15.75" thickBot="1" x14ac:dyDescent="0.3">
      <c r="B50" s="131"/>
      <c r="C50" s="132"/>
      <c r="D50" s="132"/>
      <c r="E50" s="132"/>
      <c r="F50" s="132"/>
      <c r="G50" s="132"/>
      <c r="H50" s="132"/>
      <c r="I50" s="132"/>
      <c r="J50" s="133"/>
    </row>
  </sheetData>
  <mergeCells count="7">
    <mergeCell ref="B45:J50"/>
    <mergeCell ref="B2:J2"/>
    <mergeCell ref="B9:B10"/>
    <mergeCell ref="C9:C10"/>
    <mergeCell ref="D9:H9"/>
    <mergeCell ref="J9:J10"/>
    <mergeCell ref="B43:H4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CCFFCC"/>
  </sheetPr>
  <dimension ref="B2:J43"/>
  <sheetViews>
    <sheetView showZeros="0" topLeftCell="D5" zoomScale="70" zoomScaleNormal="70" workbookViewId="0">
      <selection activeCell="J9" sqref="J9:J36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36</v>
      </c>
    </row>
    <row r="5" spans="2:10" ht="15.75" x14ac:dyDescent="0.25">
      <c r="B5" s="3" t="s">
        <v>2</v>
      </c>
      <c r="C5" s="4" t="s">
        <v>29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C11+C15+C19+C23+C27+C31</f>
        <v>1507.9900000000002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4" t="s">
        <v>8</v>
      </c>
      <c r="E10" s="7" t="s">
        <v>9</v>
      </c>
      <c r="F10" s="7" t="s">
        <v>10</v>
      </c>
      <c r="G10" s="7" t="s">
        <v>11</v>
      </c>
      <c r="H10" s="7" t="s">
        <v>12</v>
      </c>
      <c r="J10" s="143"/>
    </row>
    <row r="11" spans="2:10" s="24" customFormat="1" x14ac:dyDescent="0.25">
      <c r="B11" s="87" t="s">
        <v>13</v>
      </c>
      <c r="C11" s="88">
        <f>SUM(D11:H11)</f>
        <v>1021.6300000000001</v>
      </c>
      <c r="D11" s="86">
        <f t="shared" ref="D11:H11" si="0">SUM(D12:D14)</f>
        <v>0</v>
      </c>
      <c r="E11" s="89">
        <f t="shared" si="0"/>
        <v>1021.6300000000001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25"/>
    </row>
    <row r="12" spans="2:10" x14ac:dyDescent="0.25">
      <c r="B12" s="83" t="s">
        <v>102</v>
      </c>
      <c r="C12" s="81">
        <v>809.33</v>
      </c>
      <c r="D12" s="18"/>
      <c r="E12" s="11">
        <v>809.33</v>
      </c>
      <c r="F12" s="11"/>
      <c r="G12" s="11"/>
      <c r="H12" s="11"/>
      <c r="J12" s="5"/>
    </row>
    <row r="13" spans="2:10" x14ac:dyDescent="0.25">
      <c r="B13" s="83" t="s">
        <v>103</v>
      </c>
      <c r="C13" s="81">
        <v>212.3</v>
      </c>
      <c r="D13" s="18"/>
      <c r="E13" s="11">
        <v>212.3</v>
      </c>
      <c r="F13" s="11"/>
      <c r="G13" s="11"/>
      <c r="H13" s="11"/>
      <c r="J13" s="5"/>
    </row>
    <row r="14" spans="2:10" x14ac:dyDescent="0.25">
      <c r="B14" s="83"/>
      <c r="C14" s="81"/>
      <c r="D14" s="18"/>
      <c r="E14" s="11"/>
      <c r="F14" s="11"/>
      <c r="G14" s="11"/>
      <c r="H14" s="11"/>
      <c r="J14" s="5"/>
    </row>
    <row r="15" spans="2:10" s="24" customFormat="1" x14ac:dyDescent="0.25">
      <c r="B15" s="87" t="s">
        <v>14</v>
      </c>
      <c r="C15" s="88">
        <f t="shared" ref="C15:C31" si="1">SUM(D15:H15)</f>
        <v>26.66</v>
      </c>
      <c r="D15" s="86">
        <f t="shared" ref="D15:H15" si="2">SUM(D16:D18)</f>
        <v>0</v>
      </c>
      <c r="E15" s="23">
        <f t="shared" si="2"/>
        <v>0</v>
      </c>
      <c r="F15" s="89">
        <f t="shared" si="2"/>
        <v>26.66</v>
      </c>
      <c r="G15" s="23">
        <f t="shared" si="2"/>
        <v>0</v>
      </c>
      <c r="H15" s="23">
        <f t="shared" si="2"/>
        <v>0</v>
      </c>
      <c r="J15" s="26"/>
    </row>
    <row r="16" spans="2:10" x14ac:dyDescent="0.25">
      <c r="B16" s="83"/>
      <c r="C16" s="81">
        <v>26.66</v>
      </c>
      <c r="D16" s="18"/>
      <c r="E16" s="11"/>
      <c r="F16" s="11">
        <v>26.66</v>
      </c>
      <c r="G16" s="11"/>
      <c r="H16" s="11"/>
      <c r="J16" s="5"/>
    </row>
    <row r="17" spans="2:10" x14ac:dyDescent="0.25">
      <c r="B17" s="83"/>
      <c r="C17" s="81"/>
      <c r="D17" s="18"/>
      <c r="E17" s="11"/>
      <c r="F17" s="11"/>
      <c r="G17" s="11"/>
      <c r="H17" s="11"/>
      <c r="J17" s="5"/>
    </row>
    <row r="18" spans="2:10" x14ac:dyDescent="0.25">
      <c r="B18" s="83"/>
      <c r="C18" s="81"/>
      <c r="D18" s="18"/>
      <c r="E18" s="11"/>
      <c r="F18" s="11"/>
      <c r="G18" s="11"/>
      <c r="H18" s="11"/>
      <c r="J18" s="5"/>
    </row>
    <row r="19" spans="2:10" s="24" customFormat="1" x14ac:dyDescent="0.25">
      <c r="B19" s="87" t="s">
        <v>15</v>
      </c>
      <c r="C19" s="88">
        <f t="shared" si="1"/>
        <v>361.67</v>
      </c>
      <c r="D19" s="86">
        <f t="shared" ref="D19:H19" si="3">SUM(D20:D22)</f>
        <v>0</v>
      </c>
      <c r="E19" s="89">
        <f t="shared" si="3"/>
        <v>89.55</v>
      </c>
      <c r="F19" s="89">
        <f t="shared" si="3"/>
        <v>272.12</v>
      </c>
      <c r="G19" s="23">
        <f t="shared" si="3"/>
        <v>0</v>
      </c>
      <c r="H19" s="23">
        <f t="shared" si="3"/>
        <v>0</v>
      </c>
      <c r="J19" s="26"/>
    </row>
    <row r="20" spans="2:10" x14ac:dyDescent="0.25">
      <c r="B20" s="83" t="s">
        <v>104</v>
      </c>
      <c r="C20" s="81">
        <v>272.12</v>
      </c>
      <c r="D20" s="18"/>
      <c r="E20" s="11"/>
      <c r="F20" s="11">
        <v>272.12</v>
      </c>
      <c r="G20" s="11"/>
      <c r="H20" s="11"/>
      <c r="J20" s="5"/>
    </row>
    <row r="21" spans="2:10" x14ac:dyDescent="0.25">
      <c r="B21" s="83" t="s">
        <v>105</v>
      </c>
      <c r="C21" s="98">
        <v>89.55</v>
      </c>
      <c r="D21" s="18"/>
      <c r="E21" s="11">
        <v>89.55</v>
      </c>
      <c r="F21" s="11"/>
      <c r="G21" s="11"/>
      <c r="H21" s="11"/>
      <c r="J21" s="5"/>
    </row>
    <row r="22" spans="2:10" x14ac:dyDescent="0.25">
      <c r="B22" s="83"/>
      <c r="C22" s="81"/>
      <c r="D22" s="18"/>
      <c r="E22" s="11"/>
      <c r="F22" s="11"/>
      <c r="G22" s="11"/>
      <c r="H22" s="11"/>
      <c r="J22" s="5"/>
    </row>
    <row r="23" spans="2:10" s="24" customFormat="1" x14ac:dyDescent="0.25">
      <c r="B23" s="87" t="s">
        <v>16</v>
      </c>
      <c r="C23" s="88">
        <f t="shared" si="1"/>
        <v>43.16</v>
      </c>
      <c r="D23" s="86">
        <f t="shared" ref="D23:H23" si="4">SUM(D24:D26)</f>
        <v>0</v>
      </c>
      <c r="E23" s="23">
        <f t="shared" si="4"/>
        <v>0</v>
      </c>
      <c r="F23" s="89">
        <f t="shared" si="4"/>
        <v>43.16</v>
      </c>
      <c r="G23" s="23">
        <f t="shared" si="4"/>
        <v>0</v>
      </c>
      <c r="H23" s="23">
        <f t="shared" si="4"/>
        <v>0</v>
      </c>
      <c r="J23" s="26"/>
    </row>
    <row r="24" spans="2:10" x14ac:dyDescent="0.25">
      <c r="B24" s="83" t="s">
        <v>106</v>
      </c>
      <c r="C24" s="81">
        <v>43.16</v>
      </c>
      <c r="D24" s="18"/>
      <c r="E24" s="11"/>
      <c r="F24" s="11">
        <v>43.16</v>
      </c>
      <c r="G24" s="11"/>
      <c r="H24" s="11"/>
      <c r="J24" s="5"/>
    </row>
    <row r="25" spans="2:10" x14ac:dyDescent="0.25">
      <c r="B25" s="83"/>
      <c r="C25" s="81"/>
      <c r="D25" s="18"/>
      <c r="E25" s="11"/>
      <c r="F25" s="11"/>
      <c r="G25" s="11"/>
      <c r="H25" s="11"/>
      <c r="J25" s="5"/>
    </row>
    <row r="26" spans="2:10" x14ac:dyDescent="0.25">
      <c r="B26" s="83"/>
      <c r="C26" s="81"/>
      <c r="D26" s="18"/>
      <c r="E26" s="11"/>
      <c r="F26" s="11"/>
      <c r="G26" s="11"/>
      <c r="H26" s="11"/>
      <c r="J26" s="5"/>
    </row>
    <row r="27" spans="2:10" s="24" customFormat="1" x14ac:dyDescent="0.25">
      <c r="B27" s="87" t="s">
        <v>17</v>
      </c>
      <c r="C27" s="88">
        <f t="shared" si="1"/>
        <v>45.5</v>
      </c>
      <c r="D27" s="86">
        <f t="shared" ref="D27:H27" si="5">SUM(D28:D30)</f>
        <v>0</v>
      </c>
      <c r="E27" s="89">
        <f t="shared" si="5"/>
        <v>45.5</v>
      </c>
      <c r="F27" s="23">
        <f t="shared" si="5"/>
        <v>0</v>
      </c>
      <c r="G27" s="23">
        <f t="shared" si="5"/>
        <v>0</v>
      </c>
      <c r="H27" s="23">
        <f t="shared" si="5"/>
        <v>0</v>
      </c>
      <c r="J27" s="26"/>
    </row>
    <row r="28" spans="2:10" x14ac:dyDescent="0.25">
      <c r="B28" s="83" t="s">
        <v>107</v>
      </c>
      <c r="C28" s="81">
        <v>45.5</v>
      </c>
      <c r="D28" s="18"/>
      <c r="E28" s="11">
        <v>45.5</v>
      </c>
      <c r="F28" s="11"/>
      <c r="G28" s="11"/>
      <c r="H28" s="11"/>
      <c r="J28" s="5"/>
    </row>
    <row r="29" spans="2:10" x14ac:dyDescent="0.25">
      <c r="B29" s="83"/>
      <c r="C29" s="81"/>
      <c r="D29" s="18"/>
      <c r="E29" s="11"/>
      <c r="F29" s="11"/>
      <c r="G29" s="11"/>
      <c r="H29" s="11"/>
      <c r="J29" s="5"/>
    </row>
    <row r="30" spans="2:10" x14ac:dyDescent="0.25">
      <c r="B30" s="83"/>
      <c r="C30" s="81"/>
      <c r="D30" s="18"/>
      <c r="E30" s="11"/>
      <c r="F30" s="11"/>
      <c r="G30" s="11"/>
      <c r="H30" s="11"/>
      <c r="J30" s="5"/>
    </row>
    <row r="31" spans="2:10" s="24" customFormat="1" x14ac:dyDescent="0.25">
      <c r="B31" s="87" t="s">
        <v>18</v>
      </c>
      <c r="C31" s="88">
        <f t="shared" si="1"/>
        <v>9.370000000000001</v>
      </c>
      <c r="D31" s="86">
        <f t="shared" ref="D31:H31" si="6">SUM(D32:D34)</f>
        <v>0</v>
      </c>
      <c r="E31" s="89">
        <f t="shared" si="6"/>
        <v>5.13</v>
      </c>
      <c r="F31" s="23">
        <f t="shared" si="6"/>
        <v>0</v>
      </c>
      <c r="G31" s="23">
        <f t="shared" si="6"/>
        <v>0</v>
      </c>
      <c r="H31" s="89">
        <f t="shared" si="6"/>
        <v>4.24</v>
      </c>
      <c r="J31" s="26"/>
    </row>
    <row r="32" spans="2:10" x14ac:dyDescent="0.25">
      <c r="B32" s="83" t="s">
        <v>108</v>
      </c>
      <c r="C32" s="81">
        <v>4.24</v>
      </c>
      <c r="D32" s="18"/>
      <c r="E32" s="11"/>
      <c r="F32" s="11"/>
      <c r="G32" s="11"/>
      <c r="H32" s="11">
        <v>4.24</v>
      </c>
      <c r="J32" s="5"/>
    </row>
    <row r="33" spans="2:10" x14ac:dyDescent="0.25">
      <c r="B33" s="83" t="s">
        <v>51</v>
      </c>
      <c r="C33" s="81">
        <v>5.13</v>
      </c>
      <c r="D33" s="18"/>
      <c r="E33" s="11">
        <v>5.13</v>
      </c>
      <c r="F33" s="11"/>
      <c r="G33" s="11"/>
      <c r="H33" s="11"/>
      <c r="J33" s="5"/>
    </row>
    <row r="34" spans="2:10" ht="15.75" thickBot="1" x14ac:dyDescent="0.3">
      <c r="B34" s="84"/>
      <c r="C34" s="85"/>
      <c r="D34" s="18"/>
      <c r="E34" s="11"/>
      <c r="F34" s="11"/>
      <c r="G34" s="11"/>
      <c r="H34" s="11"/>
      <c r="J34" s="29"/>
    </row>
    <row r="36" spans="2:10" s="9" customFormat="1" x14ac:dyDescent="0.25">
      <c r="B36" s="134" t="s">
        <v>119</v>
      </c>
      <c r="C36" s="135"/>
      <c r="D36" s="135"/>
      <c r="E36" s="135"/>
      <c r="F36" s="135"/>
      <c r="G36" s="135"/>
      <c r="H36" s="136"/>
      <c r="J36" s="32">
        <f>J11+J15+J19+J23+J27+J31</f>
        <v>0</v>
      </c>
    </row>
    <row r="37" spans="2:10" ht="15.75" thickBot="1" x14ac:dyDescent="0.3"/>
    <row r="38" spans="2:10" x14ac:dyDescent="0.25">
      <c r="B38" s="125" t="s">
        <v>290</v>
      </c>
      <c r="C38" s="126"/>
      <c r="D38" s="126"/>
      <c r="E38" s="126"/>
      <c r="F38" s="126"/>
      <c r="G38" s="126"/>
      <c r="H38" s="126"/>
      <c r="I38" s="126"/>
      <c r="J38" s="127"/>
    </row>
    <row r="39" spans="2:10" x14ac:dyDescent="0.25">
      <c r="B39" s="128"/>
      <c r="C39" s="129"/>
      <c r="D39" s="129"/>
      <c r="E39" s="129"/>
      <c r="F39" s="129"/>
      <c r="G39" s="129"/>
      <c r="H39" s="129"/>
      <c r="I39" s="129"/>
      <c r="J39" s="130"/>
    </row>
    <row r="40" spans="2:10" x14ac:dyDescent="0.25">
      <c r="B40" s="128"/>
      <c r="C40" s="129"/>
      <c r="D40" s="129"/>
      <c r="E40" s="129"/>
      <c r="F40" s="129"/>
      <c r="G40" s="129"/>
      <c r="H40" s="129"/>
      <c r="I40" s="129"/>
      <c r="J40" s="130"/>
    </row>
    <row r="41" spans="2:10" x14ac:dyDescent="0.25">
      <c r="B41" s="128"/>
      <c r="C41" s="129"/>
      <c r="D41" s="129"/>
      <c r="E41" s="129"/>
      <c r="F41" s="129"/>
      <c r="G41" s="129"/>
      <c r="H41" s="129"/>
      <c r="I41" s="129"/>
      <c r="J41" s="130"/>
    </row>
    <row r="42" spans="2:10" x14ac:dyDescent="0.25">
      <c r="B42" s="128"/>
      <c r="C42" s="129"/>
      <c r="D42" s="129"/>
      <c r="E42" s="129"/>
      <c r="F42" s="129"/>
      <c r="G42" s="129"/>
      <c r="H42" s="129"/>
      <c r="I42" s="129"/>
      <c r="J42" s="130"/>
    </row>
    <row r="43" spans="2:10" ht="15.75" thickBot="1" x14ac:dyDescent="0.3">
      <c r="B43" s="131"/>
      <c r="C43" s="132"/>
      <c r="D43" s="132"/>
      <c r="E43" s="132"/>
      <c r="F43" s="132"/>
      <c r="G43" s="132"/>
      <c r="H43" s="132"/>
      <c r="I43" s="132"/>
      <c r="J43" s="133"/>
    </row>
  </sheetData>
  <mergeCells count="7">
    <mergeCell ref="B38:J43"/>
    <mergeCell ref="B36:H36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DDDD"/>
  </sheetPr>
  <dimension ref="B2:K67"/>
  <sheetViews>
    <sheetView showZeros="0" zoomScale="50" zoomScaleNormal="50" workbookViewId="0">
      <selection activeCell="Q56" sqref="Q56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0.42578125" customWidth="1"/>
    <col min="11" max="11" width="27.42578125" customWidth="1"/>
  </cols>
  <sheetData>
    <row r="2" spans="2:11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</row>
    <row r="4" spans="2:11" ht="15.75" x14ac:dyDescent="0.25">
      <c r="B4" s="3" t="s">
        <v>28</v>
      </c>
      <c r="C4" s="3" t="s">
        <v>31</v>
      </c>
    </row>
    <row r="5" spans="2:11" ht="15.75" x14ac:dyDescent="0.25">
      <c r="B5" s="3" t="s">
        <v>2</v>
      </c>
      <c r="C5" s="4" t="s">
        <v>21</v>
      </c>
    </row>
    <row r="6" spans="2:11" ht="15.75" x14ac:dyDescent="0.25">
      <c r="B6" s="3"/>
      <c r="C6" s="4"/>
    </row>
    <row r="7" spans="2:11" ht="15.75" x14ac:dyDescent="0.25">
      <c r="B7" s="3" t="s">
        <v>4</v>
      </c>
      <c r="C7" s="4">
        <f>C11+C21+C25+C31+C34+C48</f>
        <v>1297</v>
      </c>
    </row>
    <row r="8" spans="2:11" ht="15.75" thickBot="1" x14ac:dyDescent="0.3"/>
    <row r="9" spans="2:11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  <c r="K9" s="143" t="s">
        <v>117</v>
      </c>
    </row>
    <row r="10" spans="2:11" ht="29.1" customHeight="1" x14ac:dyDescent="0.25">
      <c r="B10" s="139"/>
      <c r="C10" s="141"/>
      <c r="D10" s="74" t="s">
        <v>8</v>
      </c>
      <c r="E10" s="2" t="s">
        <v>9</v>
      </c>
      <c r="F10" s="2" t="s">
        <v>10</v>
      </c>
      <c r="G10" s="2" t="s">
        <v>11</v>
      </c>
      <c r="H10" s="2" t="s">
        <v>12</v>
      </c>
      <c r="J10" s="143"/>
      <c r="K10" s="143"/>
    </row>
    <row r="11" spans="2:11" s="24" customFormat="1" x14ac:dyDescent="0.25">
      <c r="B11" s="87" t="s">
        <v>13</v>
      </c>
      <c r="C11" s="88">
        <f>SUM(D11:H11)</f>
        <v>535</v>
      </c>
      <c r="D11" s="86"/>
      <c r="E11" s="89">
        <f>SUM(E12:E20)</f>
        <v>535</v>
      </c>
      <c r="F11" s="23">
        <f t="shared" ref="F11:H11" si="0">SUM(F12:F20)</f>
        <v>0</v>
      </c>
      <c r="G11" s="23">
        <f t="shared" si="0"/>
        <v>0</v>
      </c>
      <c r="H11" s="23">
        <f t="shared" si="0"/>
        <v>0</v>
      </c>
      <c r="J11" s="25"/>
      <c r="K11" s="30"/>
    </row>
    <row r="12" spans="2:11" x14ac:dyDescent="0.25">
      <c r="B12" s="83" t="s">
        <v>152</v>
      </c>
      <c r="C12" s="81">
        <f>SUM(D12:H12)</f>
        <v>67.5</v>
      </c>
      <c r="D12" s="18"/>
      <c r="E12" s="1">
        <v>67.5</v>
      </c>
      <c r="F12" s="1"/>
      <c r="G12" s="1"/>
      <c r="H12" s="1"/>
      <c r="J12" s="13"/>
      <c r="K12" s="13"/>
    </row>
    <row r="13" spans="2:11" s="9" customFormat="1" x14ac:dyDescent="0.25">
      <c r="B13" s="83" t="s">
        <v>153</v>
      </c>
      <c r="C13" s="81">
        <f t="shared" ref="C13:C18" si="1">SUM(D13:H13)</f>
        <v>60</v>
      </c>
      <c r="D13" s="18"/>
      <c r="E13" s="11">
        <v>60</v>
      </c>
      <c r="F13" s="11"/>
      <c r="G13" s="11"/>
      <c r="H13" s="11"/>
      <c r="J13" s="13"/>
      <c r="K13" s="13"/>
    </row>
    <row r="14" spans="2:11" s="9" customFormat="1" x14ac:dyDescent="0.25">
      <c r="B14" s="83" t="s">
        <v>154</v>
      </c>
      <c r="C14" s="81">
        <f t="shared" si="1"/>
        <v>60</v>
      </c>
      <c r="D14" s="18"/>
      <c r="E14" s="11">
        <v>60</v>
      </c>
      <c r="F14" s="11"/>
      <c r="G14" s="11"/>
      <c r="H14" s="11"/>
      <c r="J14" s="13"/>
      <c r="K14" s="13"/>
    </row>
    <row r="15" spans="2:11" s="9" customFormat="1" x14ac:dyDescent="0.25">
      <c r="B15" s="83" t="s">
        <v>155</v>
      </c>
      <c r="C15" s="81">
        <f t="shared" si="1"/>
        <v>60</v>
      </c>
      <c r="D15" s="18"/>
      <c r="E15" s="11">
        <v>60</v>
      </c>
      <c r="F15" s="11"/>
      <c r="G15" s="11"/>
      <c r="H15" s="11"/>
      <c r="J15" s="13"/>
      <c r="K15" s="13"/>
    </row>
    <row r="16" spans="2:11" s="9" customFormat="1" x14ac:dyDescent="0.25">
      <c r="B16" s="83" t="s">
        <v>156</v>
      </c>
      <c r="C16" s="81">
        <f t="shared" si="1"/>
        <v>60</v>
      </c>
      <c r="D16" s="18"/>
      <c r="E16" s="11">
        <v>60</v>
      </c>
      <c r="F16" s="11"/>
      <c r="G16" s="11"/>
      <c r="H16" s="11"/>
      <c r="J16" s="13"/>
      <c r="K16" s="13"/>
    </row>
    <row r="17" spans="2:11" s="9" customFormat="1" x14ac:dyDescent="0.25">
      <c r="B17" s="83" t="s">
        <v>157</v>
      </c>
      <c r="C17" s="81">
        <f t="shared" si="1"/>
        <v>43</v>
      </c>
      <c r="D17" s="18"/>
      <c r="E17" s="11">
        <v>43</v>
      </c>
      <c r="F17" s="11"/>
      <c r="G17" s="11"/>
      <c r="H17" s="11"/>
      <c r="J17" s="13"/>
      <c r="K17" s="13"/>
    </row>
    <row r="18" spans="2:11" s="9" customFormat="1" x14ac:dyDescent="0.25">
      <c r="B18" s="83" t="s">
        <v>158</v>
      </c>
      <c r="C18" s="81">
        <f t="shared" si="1"/>
        <v>62</v>
      </c>
      <c r="D18" s="18"/>
      <c r="E18" s="11">
        <v>62</v>
      </c>
      <c r="F18" s="11"/>
      <c r="G18" s="11"/>
      <c r="H18" s="11"/>
      <c r="J18" s="13"/>
      <c r="K18" s="13"/>
    </row>
    <row r="19" spans="2:11" x14ac:dyDescent="0.25">
      <c r="B19" s="83" t="s">
        <v>159</v>
      </c>
      <c r="C19" s="81">
        <f t="shared" ref="C19:C51" si="2">SUM(D19:H19)</f>
        <v>61.5</v>
      </c>
      <c r="D19" s="18"/>
      <c r="E19" s="1">
        <v>61.5</v>
      </c>
      <c r="F19" s="1"/>
      <c r="G19" s="1"/>
      <c r="H19" s="1"/>
      <c r="J19" s="13"/>
      <c r="K19" s="13"/>
    </row>
    <row r="20" spans="2:11" x14ac:dyDescent="0.25">
      <c r="B20" s="83" t="s">
        <v>160</v>
      </c>
      <c r="C20" s="81">
        <f t="shared" si="2"/>
        <v>61</v>
      </c>
      <c r="D20" s="18"/>
      <c r="E20" s="1">
        <v>61</v>
      </c>
      <c r="F20" s="1"/>
      <c r="G20" s="1"/>
      <c r="H20" s="1"/>
      <c r="J20" s="13"/>
      <c r="K20" s="13"/>
    </row>
    <row r="21" spans="2:11" s="24" customFormat="1" x14ac:dyDescent="0.25">
      <c r="B21" s="87" t="s">
        <v>14</v>
      </c>
      <c r="C21" s="88">
        <f t="shared" si="2"/>
        <v>34</v>
      </c>
      <c r="D21" s="86">
        <f t="shared" ref="D21:H21" si="3">SUM(D22:D24)</f>
        <v>0</v>
      </c>
      <c r="E21" s="23">
        <f t="shared" si="3"/>
        <v>0</v>
      </c>
      <c r="F21" s="89">
        <f t="shared" si="3"/>
        <v>34</v>
      </c>
      <c r="G21" s="23">
        <f t="shared" si="3"/>
        <v>0</v>
      </c>
      <c r="H21" s="23">
        <f t="shared" si="3"/>
        <v>0</v>
      </c>
      <c r="J21" s="26"/>
      <c r="K21" s="31"/>
    </row>
    <row r="22" spans="2:11" x14ac:dyDescent="0.25">
      <c r="B22" s="83" t="s">
        <v>161</v>
      </c>
      <c r="C22" s="81">
        <f t="shared" si="2"/>
        <v>14.5</v>
      </c>
      <c r="D22" s="18"/>
      <c r="E22" s="1"/>
      <c r="F22" s="1">
        <v>14.5</v>
      </c>
      <c r="G22" s="1"/>
      <c r="H22" s="1"/>
      <c r="J22" s="13"/>
      <c r="K22" s="13"/>
    </row>
    <row r="23" spans="2:11" x14ac:dyDescent="0.25">
      <c r="B23" s="83" t="s">
        <v>162</v>
      </c>
      <c r="C23" s="81">
        <f t="shared" si="2"/>
        <v>14.5</v>
      </c>
      <c r="D23" s="18"/>
      <c r="E23" s="1"/>
      <c r="F23" s="1">
        <v>14.5</v>
      </c>
      <c r="G23" s="1"/>
      <c r="H23" s="1"/>
      <c r="J23" s="13"/>
      <c r="K23" s="13"/>
    </row>
    <row r="24" spans="2:11" x14ac:dyDescent="0.25">
      <c r="B24" s="83" t="s">
        <v>163</v>
      </c>
      <c r="C24" s="81">
        <f t="shared" si="2"/>
        <v>5</v>
      </c>
      <c r="D24" s="18"/>
      <c r="E24" s="1"/>
      <c r="F24" s="1">
        <v>5</v>
      </c>
      <c r="G24" s="1"/>
      <c r="H24" s="1"/>
      <c r="J24" s="13"/>
      <c r="K24" s="13"/>
    </row>
    <row r="25" spans="2:11" s="24" customFormat="1" x14ac:dyDescent="0.25">
      <c r="B25" s="87" t="s">
        <v>15</v>
      </c>
      <c r="C25" s="88">
        <f t="shared" si="2"/>
        <v>350</v>
      </c>
      <c r="D25" s="90">
        <f t="shared" ref="D25:H25" si="4">SUM(D27:D30)</f>
        <v>54</v>
      </c>
      <c r="E25" s="89">
        <f>SUM(E26:E30)</f>
        <v>296</v>
      </c>
      <c r="F25" s="23">
        <f t="shared" si="4"/>
        <v>0</v>
      </c>
      <c r="G25" s="23">
        <f t="shared" si="4"/>
        <v>0</v>
      </c>
      <c r="H25" s="23">
        <f t="shared" si="4"/>
        <v>0</v>
      </c>
      <c r="J25" s="26"/>
      <c r="K25" s="31"/>
    </row>
    <row r="26" spans="2:11" s="9" customFormat="1" x14ac:dyDescent="0.25">
      <c r="B26" s="83" t="s">
        <v>151</v>
      </c>
      <c r="C26" s="81">
        <f t="shared" ref="C26" si="5">SUM(D26:H26)</f>
        <v>12</v>
      </c>
      <c r="D26" s="18">
        <v>12</v>
      </c>
      <c r="E26" s="11"/>
      <c r="F26" s="11"/>
      <c r="G26" s="11"/>
      <c r="H26" s="11"/>
      <c r="J26" s="13"/>
      <c r="K26" s="13"/>
    </row>
    <row r="27" spans="2:11" x14ac:dyDescent="0.25">
      <c r="B27" s="83" t="s">
        <v>147</v>
      </c>
      <c r="C27" s="81">
        <f t="shared" si="2"/>
        <v>147</v>
      </c>
      <c r="D27" s="18"/>
      <c r="E27" s="11">
        <f>72+75</f>
        <v>147</v>
      </c>
      <c r="F27" s="1"/>
      <c r="G27" s="1"/>
      <c r="H27" s="1"/>
      <c r="J27" s="13"/>
      <c r="K27" s="13"/>
    </row>
    <row r="28" spans="2:11" s="9" customFormat="1" x14ac:dyDescent="0.25">
      <c r="B28" s="83" t="s">
        <v>149</v>
      </c>
      <c r="C28" s="81">
        <f t="shared" ref="C28" si="6">SUM(D28:H28)</f>
        <v>63.5</v>
      </c>
      <c r="D28" s="18"/>
      <c r="E28" s="11">
        <f>30.5+33</f>
        <v>63.5</v>
      </c>
      <c r="F28" s="11"/>
      <c r="G28" s="11"/>
      <c r="H28" s="11"/>
      <c r="J28" s="13"/>
      <c r="K28" s="13"/>
    </row>
    <row r="29" spans="2:11" x14ac:dyDescent="0.25">
      <c r="B29" s="83" t="s">
        <v>148</v>
      </c>
      <c r="C29" s="81">
        <f t="shared" si="2"/>
        <v>85.5</v>
      </c>
      <c r="D29" s="18"/>
      <c r="E29" s="11">
        <f>41+44.5</f>
        <v>85.5</v>
      </c>
      <c r="F29" s="1"/>
      <c r="G29" s="1"/>
      <c r="H29" s="1"/>
      <c r="J29" s="13"/>
      <c r="K29" s="13"/>
    </row>
    <row r="30" spans="2:11" x14ac:dyDescent="0.25">
      <c r="B30" s="83" t="s">
        <v>150</v>
      </c>
      <c r="C30" s="81">
        <f t="shared" si="2"/>
        <v>54</v>
      </c>
      <c r="D30" s="18">
        <v>54</v>
      </c>
      <c r="E30" s="11"/>
      <c r="F30" s="1"/>
      <c r="G30" s="1"/>
      <c r="H30" s="1"/>
      <c r="J30" s="13"/>
      <c r="K30" s="13"/>
    </row>
    <row r="31" spans="2:11" s="24" customFormat="1" x14ac:dyDescent="0.25">
      <c r="B31" s="87" t="s">
        <v>144</v>
      </c>
      <c r="C31" s="88">
        <f t="shared" si="2"/>
        <v>149.5</v>
      </c>
      <c r="D31" s="86">
        <f>SUM(D32:D33)</f>
        <v>0</v>
      </c>
      <c r="E31" s="89">
        <v>140</v>
      </c>
      <c r="F31" s="89">
        <f>SUM(F32:F33)</f>
        <v>9.5</v>
      </c>
      <c r="G31" s="23">
        <f>SUM(G32:G33)</f>
        <v>0</v>
      </c>
      <c r="H31" s="23">
        <f>SUM(H32:H33)</f>
        <v>0</v>
      </c>
      <c r="J31" s="26"/>
      <c r="K31" s="31"/>
    </row>
    <row r="32" spans="2:11" x14ac:dyDescent="0.25">
      <c r="B32" s="83" t="s">
        <v>145</v>
      </c>
      <c r="C32" s="81">
        <f t="shared" si="2"/>
        <v>131</v>
      </c>
      <c r="D32" s="18"/>
      <c r="E32" s="1">
        <v>131</v>
      </c>
      <c r="F32" s="1"/>
      <c r="G32" s="1"/>
      <c r="H32" s="1"/>
      <c r="J32" s="13"/>
      <c r="K32" s="13"/>
    </row>
    <row r="33" spans="2:11" x14ac:dyDescent="0.25">
      <c r="B33" s="83" t="s">
        <v>146</v>
      </c>
      <c r="C33" s="81">
        <f t="shared" si="2"/>
        <v>9.5</v>
      </c>
      <c r="D33" s="18"/>
      <c r="E33" s="1"/>
      <c r="F33" s="1">
        <v>9.5</v>
      </c>
      <c r="G33" s="1"/>
      <c r="H33" s="1"/>
      <c r="J33" s="13"/>
      <c r="K33" s="13"/>
    </row>
    <row r="34" spans="2:11" s="24" customFormat="1" x14ac:dyDescent="0.25">
      <c r="B34" s="87" t="s">
        <v>17</v>
      </c>
      <c r="C34" s="88">
        <f t="shared" si="2"/>
        <v>218.5</v>
      </c>
      <c r="D34" s="90">
        <f>SUM(D35:D47)</f>
        <v>208</v>
      </c>
      <c r="E34" s="89">
        <f>SUM(E35:E47)</f>
        <v>10.5</v>
      </c>
      <c r="F34" s="23">
        <f>SUM(F36:F47)</f>
        <v>0</v>
      </c>
      <c r="G34" s="23">
        <f>SUM(G36:G47)</f>
        <v>0</v>
      </c>
      <c r="H34" s="23">
        <f>SUM(H36:H47)</f>
        <v>0</v>
      </c>
      <c r="J34" s="26"/>
      <c r="K34" s="31"/>
    </row>
    <row r="35" spans="2:11" s="9" customFormat="1" x14ac:dyDescent="0.25">
      <c r="B35" s="83" t="s">
        <v>187</v>
      </c>
      <c r="C35" s="81">
        <v>10.5</v>
      </c>
      <c r="D35" s="18"/>
      <c r="E35" s="11">
        <v>10.5</v>
      </c>
      <c r="F35" s="11"/>
      <c r="G35" s="11"/>
      <c r="H35" s="11"/>
      <c r="J35" s="120"/>
      <c r="K35" s="13"/>
    </row>
    <row r="36" spans="2:11" x14ac:dyDescent="0.25">
      <c r="B36" s="83" t="s">
        <v>165</v>
      </c>
      <c r="C36" s="81">
        <f t="shared" si="2"/>
        <v>14.5</v>
      </c>
      <c r="D36" s="18">
        <v>14.5</v>
      </c>
      <c r="E36" s="1"/>
      <c r="F36" s="1"/>
      <c r="G36" s="1"/>
      <c r="H36" s="1"/>
      <c r="J36" s="13"/>
      <c r="K36" s="13"/>
    </row>
    <row r="37" spans="2:11" s="9" customFormat="1" x14ac:dyDescent="0.25">
      <c r="B37" s="83" t="s">
        <v>166</v>
      </c>
      <c r="C37" s="81">
        <f t="shared" si="2"/>
        <v>13.5</v>
      </c>
      <c r="D37" s="18">
        <v>13.5</v>
      </c>
      <c r="E37" s="11"/>
      <c r="F37" s="11"/>
      <c r="G37" s="11"/>
      <c r="H37" s="11"/>
      <c r="J37" s="13"/>
      <c r="K37" s="13"/>
    </row>
    <row r="38" spans="2:11" s="9" customFormat="1" x14ac:dyDescent="0.25">
      <c r="B38" s="83" t="s">
        <v>167</v>
      </c>
      <c r="C38" s="81">
        <f t="shared" si="2"/>
        <v>17</v>
      </c>
      <c r="D38" s="18">
        <v>17</v>
      </c>
      <c r="E38" s="11"/>
      <c r="F38" s="11"/>
      <c r="G38" s="11"/>
      <c r="H38" s="11"/>
      <c r="J38" s="13"/>
      <c r="K38" s="13"/>
    </row>
    <row r="39" spans="2:11" s="9" customFormat="1" x14ac:dyDescent="0.25">
      <c r="B39" s="83" t="s">
        <v>167</v>
      </c>
      <c r="C39" s="81">
        <f t="shared" si="2"/>
        <v>17</v>
      </c>
      <c r="D39" s="18">
        <v>17</v>
      </c>
      <c r="E39" s="11"/>
      <c r="F39" s="11"/>
      <c r="G39" s="11"/>
      <c r="H39" s="11"/>
      <c r="J39" s="13"/>
      <c r="K39" s="13"/>
    </row>
    <row r="40" spans="2:11" s="9" customFormat="1" x14ac:dyDescent="0.25">
      <c r="B40" s="83" t="s">
        <v>168</v>
      </c>
      <c r="C40" s="81">
        <f t="shared" si="2"/>
        <v>11</v>
      </c>
      <c r="D40" s="18">
        <v>11</v>
      </c>
      <c r="E40" s="11"/>
      <c r="F40" s="11"/>
      <c r="G40" s="11"/>
      <c r="H40" s="11"/>
      <c r="J40" s="13"/>
      <c r="K40" s="13"/>
    </row>
    <row r="41" spans="2:11" s="9" customFormat="1" x14ac:dyDescent="0.25">
      <c r="B41" s="83" t="s">
        <v>168</v>
      </c>
      <c r="C41" s="81">
        <f t="shared" ref="C41" si="7">SUM(D41:H41)</f>
        <v>13</v>
      </c>
      <c r="D41" s="18">
        <v>13</v>
      </c>
      <c r="E41" s="11"/>
      <c r="F41" s="11"/>
      <c r="G41" s="11"/>
      <c r="H41" s="11"/>
      <c r="J41" s="13"/>
      <c r="K41" s="13"/>
    </row>
    <row r="42" spans="2:11" s="9" customFormat="1" x14ac:dyDescent="0.25">
      <c r="B42" s="83" t="s">
        <v>168</v>
      </c>
      <c r="C42" s="81">
        <v>13</v>
      </c>
      <c r="D42" s="18">
        <v>13</v>
      </c>
      <c r="E42" s="11"/>
      <c r="F42" s="11"/>
      <c r="G42" s="11"/>
      <c r="H42" s="11"/>
      <c r="J42" s="13"/>
      <c r="K42" s="13"/>
    </row>
    <row r="43" spans="2:11" s="9" customFormat="1" x14ac:dyDescent="0.25">
      <c r="B43" s="83" t="s">
        <v>168</v>
      </c>
      <c r="C43" s="81">
        <v>14</v>
      </c>
      <c r="D43" s="18">
        <v>14</v>
      </c>
      <c r="E43" s="11"/>
      <c r="F43" s="11"/>
      <c r="G43" s="11"/>
      <c r="H43" s="11"/>
      <c r="J43" s="13"/>
      <c r="K43" s="13"/>
    </row>
    <row r="44" spans="2:11" s="9" customFormat="1" x14ac:dyDescent="0.25">
      <c r="B44" s="83" t="s">
        <v>185</v>
      </c>
      <c r="C44" s="81">
        <v>30</v>
      </c>
      <c r="D44" s="18">
        <v>30</v>
      </c>
      <c r="E44" s="11"/>
      <c r="F44" s="11"/>
      <c r="G44" s="11"/>
      <c r="H44" s="11"/>
      <c r="J44" s="13"/>
      <c r="K44" s="13"/>
    </row>
    <row r="45" spans="2:11" s="9" customFormat="1" x14ac:dyDescent="0.25">
      <c r="B45" s="83" t="s">
        <v>186</v>
      </c>
      <c r="C45" s="81">
        <v>40.5</v>
      </c>
      <c r="D45" s="18">
        <v>40.5</v>
      </c>
      <c r="E45" s="11"/>
      <c r="F45" s="11"/>
      <c r="G45" s="11"/>
      <c r="H45" s="11"/>
      <c r="J45" s="13"/>
      <c r="K45" s="13"/>
    </row>
    <row r="46" spans="2:11" s="9" customFormat="1" x14ac:dyDescent="0.25">
      <c r="B46" s="83" t="s">
        <v>83</v>
      </c>
      <c r="C46" s="81">
        <v>16</v>
      </c>
      <c r="D46" s="18">
        <v>16</v>
      </c>
      <c r="E46" s="11"/>
      <c r="F46" s="11"/>
      <c r="G46" s="11"/>
      <c r="H46" s="11"/>
      <c r="J46" s="13"/>
      <c r="K46" s="13"/>
    </row>
    <row r="47" spans="2:11" s="9" customFormat="1" x14ac:dyDescent="0.25">
      <c r="B47" s="83" t="s">
        <v>169</v>
      </c>
      <c r="C47" s="81">
        <v>8.5</v>
      </c>
      <c r="D47" s="18">
        <v>8.5</v>
      </c>
      <c r="E47" s="11"/>
      <c r="F47" s="11"/>
      <c r="G47" s="11"/>
      <c r="H47" s="11"/>
      <c r="J47" s="13"/>
      <c r="K47" s="13"/>
    </row>
    <row r="48" spans="2:11" s="24" customFormat="1" x14ac:dyDescent="0.25">
      <c r="B48" s="87" t="s">
        <v>18</v>
      </c>
      <c r="C48" s="88">
        <f t="shared" si="2"/>
        <v>10</v>
      </c>
      <c r="D48" s="86">
        <f>SUM(D49:D51)</f>
        <v>0</v>
      </c>
      <c r="E48" s="23"/>
      <c r="F48" s="89">
        <f>SUM(F49:F51)</f>
        <v>10</v>
      </c>
      <c r="G48" s="23">
        <f>SUM(G49:G51)</f>
        <v>0</v>
      </c>
      <c r="H48" s="23">
        <f>SUM(H49:H51)</f>
        <v>0</v>
      </c>
      <c r="J48" s="26">
        <f>J11+J15+J19+J23+J27+J31</f>
        <v>0</v>
      </c>
      <c r="K48" s="31"/>
    </row>
    <row r="49" spans="2:11" x14ac:dyDescent="0.25">
      <c r="B49" s="83" t="s">
        <v>164</v>
      </c>
      <c r="C49" s="81">
        <f t="shared" si="2"/>
        <v>5</v>
      </c>
      <c r="D49" s="18"/>
      <c r="E49" s="1"/>
      <c r="F49" s="1">
        <v>5</v>
      </c>
      <c r="G49" s="1"/>
      <c r="H49" s="1"/>
      <c r="J49" s="13"/>
      <c r="K49" s="13"/>
    </row>
    <row r="50" spans="2:11" x14ac:dyDescent="0.25">
      <c r="B50" s="83" t="s">
        <v>170</v>
      </c>
      <c r="C50" s="81">
        <f t="shared" si="2"/>
        <v>5</v>
      </c>
      <c r="D50" s="18"/>
      <c r="E50" s="1"/>
      <c r="F50" s="1">
        <v>5</v>
      </c>
      <c r="G50" s="1"/>
      <c r="H50" s="1"/>
      <c r="J50" s="13"/>
      <c r="K50" s="13"/>
    </row>
    <row r="51" spans="2:11" ht="15.75" thickBot="1" x14ac:dyDescent="0.3">
      <c r="B51" s="84"/>
      <c r="C51" s="85">
        <f t="shared" si="2"/>
        <v>0</v>
      </c>
      <c r="D51" s="18"/>
      <c r="E51" s="1"/>
      <c r="F51" s="1"/>
      <c r="G51" s="1"/>
      <c r="H51" s="1"/>
      <c r="J51" s="29"/>
      <c r="K51" s="29"/>
    </row>
    <row r="52" spans="2:11" x14ac:dyDescent="0.25">
      <c r="K52" s="9"/>
    </row>
    <row r="53" spans="2:11" s="9" customFormat="1" x14ac:dyDescent="0.25">
      <c r="B53" s="134" t="s">
        <v>119</v>
      </c>
      <c r="C53" s="135"/>
      <c r="D53" s="135"/>
      <c r="E53" s="135"/>
      <c r="F53" s="135"/>
      <c r="G53" s="135"/>
      <c r="H53" s="136"/>
      <c r="J53" s="121">
        <f>J11+J21+J25+J31+J34+J48</f>
        <v>0</v>
      </c>
      <c r="K53" s="33">
        <f>K11+K21+K25+K31+K34+K48</f>
        <v>0</v>
      </c>
    </row>
    <row r="54" spans="2:11" ht="15.75" thickBot="1" x14ac:dyDescent="0.3"/>
    <row r="55" spans="2:11" s="9" customFormat="1" ht="14.45" customHeight="1" x14ac:dyDescent="0.25">
      <c r="B55" s="125" t="s">
        <v>319</v>
      </c>
      <c r="C55" s="147"/>
      <c r="D55" s="147"/>
      <c r="E55" s="147"/>
      <c r="F55" s="147"/>
      <c r="G55" s="147"/>
      <c r="H55" s="147"/>
      <c r="I55" s="147"/>
      <c r="J55" s="148"/>
    </row>
    <row r="56" spans="2:11" s="9" customFormat="1" x14ac:dyDescent="0.25">
      <c r="B56" s="149"/>
      <c r="C56" s="150"/>
      <c r="D56" s="150"/>
      <c r="E56" s="150"/>
      <c r="F56" s="150"/>
      <c r="G56" s="150"/>
      <c r="H56" s="150"/>
      <c r="I56" s="150"/>
      <c r="J56" s="151"/>
    </row>
    <row r="57" spans="2:11" s="9" customFormat="1" x14ac:dyDescent="0.25">
      <c r="B57" s="149"/>
      <c r="C57" s="150"/>
      <c r="D57" s="150"/>
      <c r="E57" s="150"/>
      <c r="F57" s="150"/>
      <c r="G57" s="150"/>
      <c r="H57" s="150"/>
      <c r="I57" s="150"/>
      <c r="J57" s="151"/>
    </row>
    <row r="58" spans="2:11" s="9" customFormat="1" x14ac:dyDescent="0.25">
      <c r="B58" s="149"/>
      <c r="C58" s="150"/>
      <c r="D58" s="150"/>
      <c r="E58" s="150"/>
      <c r="F58" s="150"/>
      <c r="G58" s="150"/>
      <c r="H58" s="150"/>
      <c r="I58" s="150"/>
      <c r="J58" s="151"/>
    </row>
    <row r="59" spans="2:11" s="9" customFormat="1" x14ac:dyDescent="0.25">
      <c r="B59" s="149"/>
      <c r="C59" s="150"/>
      <c r="D59" s="150"/>
      <c r="E59" s="150"/>
      <c r="F59" s="150"/>
      <c r="G59" s="150"/>
      <c r="H59" s="150"/>
      <c r="I59" s="150"/>
      <c r="J59" s="151"/>
    </row>
    <row r="60" spans="2:11" s="9" customFormat="1" x14ac:dyDescent="0.25">
      <c r="B60" s="149"/>
      <c r="C60" s="150"/>
      <c r="D60" s="150"/>
      <c r="E60" s="150"/>
      <c r="F60" s="150"/>
      <c r="G60" s="150"/>
      <c r="H60" s="150"/>
      <c r="I60" s="150"/>
      <c r="J60" s="151"/>
    </row>
    <row r="61" spans="2:11" x14ac:dyDescent="0.25">
      <c r="B61" s="149"/>
      <c r="C61" s="150"/>
      <c r="D61" s="150"/>
      <c r="E61" s="150"/>
      <c r="F61" s="150"/>
      <c r="G61" s="150"/>
      <c r="H61" s="150"/>
      <c r="I61" s="150"/>
      <c r="J61" s="151"/>
    </row>
    <row r="62" spans="2:11" x14ac:dyDescent="0.25">
      <c r="B62" s="149"/>
      <c r="C62" s="150"/>
      <c r="D62" s="150"/>
      <c r="E62" s="150"/>
      <c r="F62" s="150"/>
      <c r="G62" s="150"/>
      <c r="H62" s="150"/>
      <c r="I62" s="150"/>
      <c r="J62" s="151"/>
    </row>
    <row r="63" spans="2:11" x14ac:dyDescent="0.25">
      <c r="B63" s="149"/>
      <c r="C63" s="150"/>
      <c r="D63" s="150"/>
      <c r="E63" s="150"/>
      <c r="F63" s="150"/>
      <c r="G63" s="150"/>
      <c r="H63" s="150"/>
      <c r="I63" s="150"/>
      <c r="J63" s="151"/>
    </row>
    <row r="64" spans="2:11" x14ac:dyDescent="0.25">
      <c r="B64" s="149"/>
      <c r="C64" s="150"/>
      <c r="D64" s="150"/>
      <c r="E64" s="150"/>
      <c r="F64" s="150"/>
      <c r="G64" s="150"/>
      <c r="H64" s="150"/>
      <c r="I64" s="150"/>
      <c r="J64" s="151"/>
    </row>
    <row r="65" spans="2:10" x14ac:dyDescent="0.25">
      <c r="B65" s="149"/>
      <c r="C65" s="150"/>
      <c r="D65" s="150"/>
      <c r="E65" s="150"/>
      <c r="F65" s="150"/>
      <c r="G65" s="150"/>
      <c r="H65" s="150"/>
      <c r="I65" s="150"/>
      <c r="J65" s="151"/>
    </row>
    <row r="66" spans="2:10" x14ac:dyDescent="0.25">
      <c r="B66" s="149"/>
      <c r="C66" s="150"/>
      <c r="D66" s="150"/>
      <c r="E66" s="150"/>
      <c r="F66" s="150"/>
      <c r="G66" s="150"/>
      <c r="H66" s="150"/>
      <c r="I66" s="150"/>
      <c r="J66" s="151"/>
    </row>
    <row r="67" spans="2:10" ht="68.25" customHeight="1" thickBot="1" x14ac:dyDescent="0.3">
      <c r="B67" s="152"/>
      <c r="C67" s="153"/>
      <c r="D67" s="153"/>
      <c r="E67" s="153"/>
      <c r="F67" s="153"/>
      <c r="G67" s="153"/>
      <c r="H67" s="153"/>
      <c r="I67" s="153"/>
      <c r="J67" s="154"/>
    </row>
  </sheetData>
  <mergeCells count="8">
    <mergeCell ref="K9:K10"/>
    <mergeCell ref="B55:J67"/>
    <mergeCell ref="J9:J10"/>
    <mergeCell ref="B53:H53"/>
    <mergeCell ref="B2:I2"/>
    <mergeCell ref="B9:B10"/>
    <mergeCell ref="C9:C10"/>
    <mergeCell ref="D9:H9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CCFFCC"/>
  </sheetPr>
  <dimension ref="B2:J35"/>
  <sheetViews>
    <sheetView showZeros="0" topLeftCell="A4" zoomScale="70" zoomScaleNormal="70" workbookViewId="0">
      <selection activeCell="Y43" sqref="Y43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35</v>
      </c>
    </row>
    <row r="5" spans="2:10" ht="15.75" x14ac:dyDescent="0.25">
      <c r="B5" s="3" t="s">
        <v>2</v>
      </c>
      <c r="C5" s="4" t="s">
        <v>29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C11+C15+C19+C23</f>
        <v>1546.6600000000003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4" t="s">
        <v>8</v>
      </c>
      <c r="E10" s="7" t="s">
        <v>9</v>
      </c>
      <c r="F10" s="7" t="s">
        <v>10</v>
      </c>
      <c r="G10" s="7" t="s">
        <v>11</v>
      </c>
      <c r="H10" s="7" t="s">
        <v>12</v>
      </c>
      <c r="J10" s="143"/>
    </row>
    <row r="11" spans="2:10" s="24" customFormat="1" x14ac:dyDescent="0.25">
      <c r="B11" s="87" t="s">
        <v>13</v>
      </c>
      <c r="C11" s="88">
        <f>SUM(D11:H11)</f>
        <v>1272.8000000000002</v>
      </c>
      <c r="D11" s="86">
        <f t="shared" ref="D11:H11" si="0">SUM(D12:D14)</f>
        <v>0</v>
      </c>
      <c r="E11" s="89">
        <f t="shared" si="0"/>
        <v>1272.8000000000002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99"/>
    </row>
    <row r="12" spans="2:10" x14ac:dyDescent="0.25">
      <c r="B12" s="83" t="s">
        <v>109</v>
      </c>
      <c r="C12" s="81">
        <v>103.23</v>
      </c>
      <c r="D12" s="18"/>
      <c r="E12" s="11">
        <v>103.23</v>
      </c>
      <c r="F12" s="11"/>
      <c r="G12" s="11"/>
      <c r="H12" s="11"/>
      <c r="J12" s="5"/>
    </row>
    <row r="13" spans="2:10" x14ac:dyDescent="0.25">
      <c r="B13" s="83" t="s">
        <v>110</v>
      </c>
      <c r="C13" s="81">
        <v>556.61</v>
      </c>
      <c r="D13" s="18"/>
      <c r="E13" s="11">
        <v>556.61</v>
      </c>
      <c r="F13" s="11"/>
      <c r="G13" s="11"/>
      <c r="H13" s="11"/>
      <c r="J13" s="5"/>
    </row>
    <row r="14" spans="2:10" x14ac:dyDescent="0.25">
      <c r="B14" s="83" t="s">
        <v>111</v>
      </c>
      <c r="C14" s="81">
        <v>612.96</v>
      </c>
      <c r="D14" s="18"/>
      <c r="E14" s="11">
        <v>612.96</v>
      </c>
      <c r="F14" s="11"/>
      <c r="G14" s="11"/>
      <c r="H14" s="11"/>
      <c r="J14" s="5"/>
    </row>
    <row r="15" spans="2:10" s="24" customFormat="1" x14ac:dyDescent="0.25">
      <c r="B15" s="87" t="s">
        <v>14</v>
      </c>
      <c r="C15" s="88">
        <f t="shared" ref="C15:C23" si="1">SUM(D15:H15)</f>
        <v>108.39</v>
      </c>
      <c r="D15" s="86">
        <f t="shared" ref="D15:H15" si="2">SUM(D16:D18)</f>
        <v>0</v>
      </c>
      <c r="E15" s="23">
        <f t="shared" si="2"/>
        <v>0</v>
      </c>
      <c r="F15" s="89">
        <f t="shared" si="2"/>
        <v>108.39</v>
      </c>
      <c r="G15" s="23">
        <f t="shared" si="2"/>
        <v>0</v>
      </c>
      <c r="H15" s="23">
        <f t="shared" si="2"/>
        <v>0</v>
      </c>
      <c r="J15" s="26"/>
    </row>
    <row r="16" spans="2:10" x14ac:dyDescent="0.25">
      <c r="B16" s="83" t="s">
        <v>112</v>
      </c>
      <c r="C16" s="81">
        <v>32</v>
      </c>
      <c r="D16" s="18"/>
      <c r="E16" s="11"/>
      <c r="F16" s="11">
        <v>32</v>
      </c>
      <c r="G16" s="11"/>
      <c r="H16" s="11"/>
      <c r="J16" s="5"/>
    </row>
    <row r="17" spans="2:10" x14ac:dyDescent="0.25">
      <c r="B17" s="83" t="s">
        <v>113</v>
      </c>
      <c r="C17" s="81">
        <v>32.549999999999997</v>
      </c>
      <c r="D17" s="18"/>
      <c r="E17" s="11"/>
      <c r="F17" s="11">
        <v>32.549999999999997</v>
      </c>
      <c r="G17" s="11"/>
      <c r="H17" s="11"/>
      <c r="J17" s="5"/>
    </row>
    <row r="18" spans="2:10" x14ac:dyDescent="0.25">
      <c r="B18" s="83" t="s">
        <v>114</v>
      </c>
      <c r="C18" s="81">
        <v>43.84</v>
      </c>
      <c r="D18" s="18"/>
      <c r="E18" s="11"/>
      <c r="F18" s="11">
        <v>43.84</v>
      </c>
      <c r="G18" s="11"/>
      <c r="H18" s="11"/>
      <c r="J18" s="5"/>
    </row>
    <row r="19" spans="2:10" s="24" customFormat="1" x14ac:dyDescent="0.25">
      <c r="B19" s="87" t="s">
        <v>15</v>
      </c>
      <c r="C19" s="88">
        <f t="shared" si="1"/>
        <v>124.97</v>
      </c>
      <c r="D19" s="86">
        <f t="shared" ref="D19:H19" si="3">SUM(D20:D22)</f>
        <v>0</v>
      </c>
      <c r="E19" s="23">
        <f t="shared" si="3"/>
        <v>0</v>
      </c>
      <c r="F19" s="89">
        <f t="shared" si="3"/>
        <v>124.97</v>
      </c>
      <c r="G19" s="23">
        <f t="shared" si="3"/>
        <v>0</v>
      </c>
      <c r="H19" s="23">
        <f t="shared" si="3"/>
        <v>0</v>
      </c>
      <c r="J19" s="26"/>
    </row>
    <row r="20" spans="2:10" x14ac:dyDescent="0.25">
      <c r="B20" s="83" t="s">
        <v>115</v>
      </c>
      <c r="C20" s="81">
        <v>124.97</v>
      </c>
      <c r="D20" s="18"/>
      <c r="E20" s="11"/>
      <c r="F20" s="11">
        <v>124.97</v>
      </c>
      <c r="G20" s="11"/>
      <c r="H20" s="11"/>
      <c r="J20" s="5"/>
    </row>
    <row r="21" spans="2:10" x14ac:dyDescent="0.25">
      <c r="B21" s="83"/>
      <c r="C21" s="81"/>
      <c r="D21" s="18"/>
      <c r="E21" s="11"/>
      <c r="F21" s="11"/>
      <c r="G21" s="11"/>
      <c r="H21" s="11"/>
      <c r="J21" s="5"/>
    </row>
    <row r="22" spans="2:10" x14ac:dyDescent="0.25">
      <c r="B22" s="83"/>
      <c r="C22" s="81"/>
      <c r="D22" s="18"/>
      <c r="E22" s="11"/>
      <c r="F22" s="11"/>
      <c r="G22" s="11"/>
      <c r="H22" s="11"/>
      <c r="J22" s="5"/>
    </row>
    <row r="23" spans="2:10" s="24" customFormat="1" x14ac:dyDescent="0.25">
      <c r="B23" s="87" t="s">
        <v>20</v>
      </c>
      <c r="C23" s="88">
        <f t="shared" si="1"/>
        <v>40.5</v>
      </c>
      <c r="D23" s="86">
        <f t="shared" ref="D23:H23" si="4">SUM(D24:D26)</f>
        <v>0</v>
      </c>
      <c r="E23" s="23">
        <f t="shared" si="4"/>
        <v>0</v>
      </c>
      <c r="F23" s="89">
        <f t="shared" si="4"/>
        <v>40.5</v>
      </c>
      <c r="G23" s="23">
        <f t="shared" si="4"/>
        <v>0</v>
      </c>
      <c r="H23" s="23">
        <f t="shared" si="4"/>
        <v>0</v>
      </c>
      <c r="J23" s="26"/>
    </row>
    <row r="24" spans="2:10" x14ac:dyDescent="0.25">
      <c r="B24" s="83" t="s">
        <v>116</v>
      </c>
      <c r="C24" s="81">
        <v>40.5</v>
      </c>
      <c r="D24" s="18"/>
      <c r="E24" s="11"/>
      <c r="F24" s="11">
        <v>40.5</v>
      </c>
      <c r="G24" s="11"/>
      <c r="H24" s="11"/>
      <c r="J24" s="5"/>
    </row>
    <row r="25" spans="2:10" x14ac:dyDescent="0.25">
      <c r="B25" s="83"/>
      <c r="C25" s="81"/>
      <c r="D25" s="18"/>
      <c r="E25" s="11"/>
      <c r="F25" s="11"/>
      <c r="G25" s="11"/>
      <c r="H25" s="11"/>
      <c r="J25" s="5"/>
    </row>
    <row r="26" spans="2:10" ht="15.75" thickBot="1" x14ac:dyDescent="0.3">
      <c r="B26" s="84"/>
      <c r="C26" s="85"/>
      <c r="D26" s="18"/>
      <c r="E26" s="11"/>
      <c r="F26" s="11"/>
      <c r="G26" s="11"/>
      <c r="H26" s="11"/>
      <c r="J26" s="29"/>
    </row>
    <row r="28" spans="2:10" s="9" customFormat="1" x14ac:dyDescent="0.25">
      <c r="B28" s="134" t="s">
        <v>119</v>
      </c>
      <c r="C28" s="135"/>
      <c r="D28" s="135"/>
      <c r="E28" s="135"/>
      <c r="F28" s="135"/>
      <c r="G28" s="135"/>
      <c r="H28" s="136"/>
      <c r="J28" s="32">
        <f>J11+J15+J19+J23</f>
        <v>0</v>
      </c>
    </row>
    <row r="29" spans="2:10" ht="15.75" thickBot="1" x14ac:dyDescent="0.3"/>
    <row r="30" spans="2:10" x14ac:dyDescent="0.25">
      <c r="B30" s="125" t="s">
        <v>290</v>
      </c>
      <c r="C30" s="126"/>
      <c r="D30" s="126"/>
      <c r="E30" s="126"/>
      <c r="F30" s="126"/>
      <c r="G30" s="126"/>
      <c r="H30" s="126"/>
      <c r="I30" s="126"/>
      <c r="J30" s="127"/>
    </row>
    <row r="31" spans="2:10" x14ac:dyDescent="0.25">
      <c r="B31" s="128"/>
      <c r="C31" s="129"/>
      <c r="D31" s="129"/>
      <c r="E31" s="129"/>
      <c r="F31" s="129"/>
      <c r="G31" s="129"/>
      <c r="H31" s="129"/>
      <c r="I31" s="129"/>
      <c r="J31" s="130"/>
    </row>
    <row r="32" spans="2:10" x14ac:dyDescent="0.25">
      <c r="B32" s="128"/>
      <c r="C32" s="129"/>
      <c r="D32" s="129"/>
      <c r="E32" s="129"/>
      <c r="F32" s="129"/>
      <c r="G32" s="129"/>
      <c r="H32" s="129"/>
      <c r="I32" s="129"/>
      <c r="J32" s="130"/>
    </row>
    <row r="33" spans="2:10" x14ac:dyDescent="0.25">
      <c r="B33" s="128"/>
      <c r="C33" s="129"/>
      <c r="D33" s="129"/>
      <c r="E33" s="129"/>
      <c r="F33" s="129"/>
      <c r="G33" s="129"/>
      <c r="H33" s="129"/>
      <c r="I33" s="129"/>
      <c r="J33" s="130"/>
    </row>
    <row r="34" spans="2:10" x14ac:dyDescent="0.25">
      <c r="B34" s="128"/>
      <c r="C34" s="129"/>
      <c r="D34" s="129"/>
      <c r="E34" s="129"/>
      <c r="F34" s="129"/>
      <c r="G34" s="129"/>
      <c r="H34" s="129"/>
      <c r="I34" s="129"/>
      <c r="J34" s="130"/>
    </row>
    <row r="35" spans="2:10" ht="15.75" thickBot="1" x14ac:dyDescent="0.3">
      <c r="B35" s="131"/>
      <c r="C35" s="132"/>
      <c r="D35" s="132"/>
      <c r="E35" s="132"/>
      <c r="F35" s="132"/>
      <c r="G35" s="132"/>
      <c r="H35" s="132"/>
      <c r="I35" s="132"/>
      <c r="J35" s="133"/>
    </row>
  </sheetData>
  <mergeCells count="7">
    <mergeCell ref="B30:J35"/>
    <mergeCell ref="B28:H28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0"/>
  </sheetPr>
  <dimension ref="B2:J50"/>
  <sheetViews>
    <sheetView showZeros="0" zoomScale="70" zoomScaleNormal="70" workbookViewId="0">
      <selection activeCell="B44" sqref="B44:J49"/>
    </sheetView>
  </sheetViews>
  <sheetFormatPr baseColWidth="10" defaultColWidth="11.570312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5" style="9" customWidth="1"/>
    <col min="5" max="5" width="13.5703125" style="9" customWidth="1"/>
    <col min="6" max="6" width="11.5703125" style="9"/>
    <col min="7" max="7" width="12.5703125" style="9" customWidth="1"/>
    <col min="8" max="8" width="11.5703125" style="9"/>
    <col min="9" max="9" width="3.42578125" style="9" customWidth="1"/>
    <col min="10" max="10" width="23.85546875" style="9" customWidth="1"/>
    <col min="11" max="16384" width="11.5703125" style="9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52</v>
      </c>
      <c r="C4" s="3" t="s">
        <v>53</v>
      </c>
    </row>
    <row r="5" spans="2:10" ht="15.75" x14ac:dyDescent="0.25">
      <c r="B5" s="3" t="s">
        <v>2</v>
      </c>
      <c r="C5" s="4" t="s">
        <v>25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C11+C26+C30+C36</f>
        <v>1635.1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4" t="s">
        <v>8</v>
      </c>
      <c r="E10" s="14" t="s">
        <v>9</v>
      </c>
      <c r="F10" s="14" t="s">
        <v>10</v>
      </c>
      <c r="G10" s="14" t="s">
        <v>11</v>
      </c>
      <c r="H10" s="14" t="s">
        <v>12</v>
      </c>
      <c r="J10" s="143"/>
    </row>
    <row r="11" spans="2:10" s="24" customFormat="1" x14ac:dyDescent="0.25">
      <c r="B11" s="87" t="s">
        <v>13</v>
      </c>
      <c r="C11" s="88">
        <f>SUM(C12:C25)</f>
        <v>1341.6</v>
      </c>
      <c r="D11" s="86">
        <f t="shared" ref="D11:H11" si="0">SUM(D12:D25)</f>
        <v>0</v>
      </c>
      <c r="E11" s="89">
        <f>SUM(E12:E25)</f>
        <v>1341.6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99"/>
    </row>
    <row r="12" spans="2:10" x14ac:dyDescent="0.25">
      <c r="B12" s="83" t="s">
        <v>54</v>
      </c>
      <c r="C12" s="81">
        <v>73.3</v>
      </c>
      <c r="D12" s="18"/>
      <c r="E12" s="11">
        <f>C12</f>
        <v>73.3</v>
      </c>
      <c r="F12" s="11"/>
      <c r="G12" s="11"/>
      <c r="H12" s="11"/>
      <c r="J12" s="105"/>
    </row>
    <row r="13" spans="2:10" x14ac:dyDescent="0.25">
      <c r="B13" s="83" t="s">
        <v>55</v>
      </c>
      <c r="C13" s="81">
        <v>73.3</v>
      </c>
      <c r="D13" s="18"/>
      <c r="E13" s="11">
        <f t="shared" ref="E13:E25" si="1">C13</f>
        <v>73.3</v>
      </c>
      <c r="F13" s="11"/>
      <c r="G13" s="11"/>
      <c r="H13" s="11"/>
      <c r="J13" s="105"/>
    </row>
    <row r="14" spans="2:10" x14ac:dyDescent="0.25">
      <c r="B14" s="83" t="s">
        <v>56</v>
      </c>
      <c r="C14" s="81">
        <v>48</v>
      </c>
      <c r="D14" s="18"/>
      <c r="E14" s="11">
        <f t="shared" si="1"/>
        <v>48</v>
      </c>
      <c r="F14" s="11"/>
      <c r="G14" s="11"/>
      <c r="H14" s="11"/>
      <c r="J14" s="105"/>
    </row>
    <row r="15" spans="2:10" s="24" customFormat="1" x14ac:dyDescent="0.25">
      <c r="B15" s="101" t="s">
        <v>57</v>
      </c>
      <c r="C15" s="102">
        <v>143</v>
      </c>
      <c r="D15" s="100"/>
      <c r="E15" s="27">
        <f t="shared" si="1"/>
        <v>143</v>
      </c>
      <c r="F15" s="27"/>
      <c r="G15" s="27"/>
      <c r="H15" s="27"/>
      <c r="J15" s="106"/>
    </row>
    <row r="16" spans="2:10" x14ac:dyDescent="0.25">
      <c r="B16" s="83" t="s">
        <v>58</v>
      </c>
      <c r="C16" s="81">
        <v>41</v>
      </c>
      <c r="D16" s="18"/>
      <c r="E16" s="11">
        <f t="shared" si="1"/>
        <v>41</v>
      </c>
      <c r="F16" s="11"/>
      <c r="G16" s="11"/>
      <c r="H16" s="11"/>
      <c r="J16" s="105"/>
    </row>
    <row r="17" spans="2:10" x14ac:dyDescent="0.25">
      <c r="B17" s="83" t="s">
        <v>59</v>
      </c>
      <c r="C17" s="81">
        <v>41</v>
      </c>
      <c r="D17" s="18"/>
      <c r="E17" s="11">
        <f t="shared" si="1"/>
        <v>41</v>
      </c>
      <c r="F17" s="11"/>
      <c r="G17" s="11"/>
      <c r="H17" s="11"/>
      <c r="J17" s="105"/>
    </row>
    <row r="18" spans="2:10" x14ac:dyDescent="0.25">
      <c r="B18" s="83" t="s">
        <v>60</v>
      </c>
      <c r="C18" s="81">
        <v>188</v>
      </c>
      <c r="D18" s="18"/>
      <c r="E18" s="11">
        <f t="shared" si="1"/>
        <v>188</v>
      </c>
      <c r="F18" s="11"/>
      <c r="G18" s="11"/>
      <c r="H18" s="11"/>
      <c r="J18" s="105"/>
    </row>
    <row r="19" spans="2:10" s="24" customFormat="1" x14ac:dyDescent="0.25">
      <c r="B19" s="101" t="s">
        <v>61</v>
      </c>
      <c r="C19" s="102">
        <v>37</v>
      </c>
      <c r="D19" s="100"/>
      <c r="E19" s="27">
        <f t="shared" si="1"/>
        <v>37</v>
      </c>
      <c r="F19" s="27"/>
      <c r="G19" s="27"/>
      <c r="H19" s="27"/>
      <c r="J19" s="106"/>
    </row>
    <row r="20" spans="2:10" x14ac:dyDescent="0.25">
      <c r="B20" s="83" t="s">
        <v>62</v>
      </c>
      <c r="C20" s="81">
        <v>111</v>
      </c>
      <c r="D20" s="18"/>
      <c r="E20" s="11">
        <f t="shared" si="1"/>
        <v>111</v>
      </c>
      <c r="F20" s="11"/>
      <c r="G20" s="11"/>
      <c r="H20" s="11"/>
      <c r="J20" s="105"/>
    </row>
    <row r="21" spans="2:10" x14ac:dyDescent="0.25">
      <c r="B21" s="83" t="s">
        <v>63</v>
      </c>
      <c r="C21" s="81">
        <v>111</v>
      </c>
      <c r="D21" s="18"/>
      <c r="E21" s="11">
        <f t="shared" si="1"/>
        <v>111</v>
      </c>
      <c r="F21" s="11"/>
      <c r="G21" s="11"/>
      <c r="H21" s="11"/>
      <c r="J21" s="105"/>
    </row>
    <row r="22" spans="2:10" x14ac:dyDescent="0.25">
      <c r="B22" s="83" t="s">
        <v>64</v>
      </c>
      <c r="C22" s="81">
        <v>90</v>
      </c>
      <c r="D22" s="18"/>
      <c r="E22" s="11">
        <f t="shared" si="1"/>
        <v>90</v>
      </c>
      <c r="F22" s="11"/>
      <c r="G22" s="11"/>
      <c r="H22" s="11"/>
      <c r="J22" s="105"/>
    </row>
    <row r="23" spans="2:10" s="24" customFormat="1" x14ac:dyDescent="0.25">
      <c r="B23" s="101" t="s">
        <v>65</v>
      </c>
      <c r="C23" s="102">
        <v>235</v>
      </c>
      <c r="D23" s="100"/>
      <c r="E23" s="27">
        <f t="shared" si="1"/>
        <v>235</v>
      </c>
      <c r="F23" s="27"/>
      <c r="G23" s="27"/>
      <c r="H23" s="27"/>
      <c r="J23" s="106"/>
    </row>
    <row r="24" spans="2:10" x14ac:dyDescent="0.25">
      <c r="B24" s="83" t="s">
        <v>66</v>
      </c>
      <c r="C24" s="81">
        <v>75</v>
      </c>
      <c r="D24" s="18"/>
      <c r="E24" s="11">
        <f t="shared" si="1"/>
        <v>75</v>
      </c>
      <c r="F24" s="11"/>
      <c r="G24" s="11"/>
      <c r="H24" s="11"/>
      <c r="J24" s="105"/>
    </row>
    <row r="25" spans="2:10" x14ac:dyDescent="0.25">
      <c r="B25" s="83" t="s">
        <v>67</v>
      </c>
      <c r="C25" s="81">
        <v>75</v>
      </c>
      <c r="D25" s="18"/>
      <c r="E25" s="11">
        <f t="shared" si="1"/>
        <v>75</v>
      </c>
      <c r="F25" s="11"/>
      <c r="G25" s="11"/>
      <c r="H25" s="11"/>
      <c r="J25" s="105"/>
    </row>
    <row r="26" spans="2:10" x14ac:dyDescent="0.25">
      <c r="B26" s="91" t="s">
        <v>14</v>
      </c>
      <c r="C26" s="92">
        <f>SUM(C27:C29)</f>
        <v>35</v>
      </c>
      <c r="D26" s="70">
        <f t="shared" ref="D26:H26" si="2">SUM(D27:D29)</f>
        <v>0</v>
      </c>
      <c r="E26" s="10">
        <f t="shared" si="2"/>
        <v>0</v>
      </c>
      <c r="F26" s="78">
        <f>SUM(F27:F29)</f>
        <v>35</v>
      </c>
      <c r="G26" s="10">
        <f t="shared" si="2"/>
        <v>0</v>
      </c>
      <c r="H26" s="10">
        <f t="shared" si="2"/>
        <v>0</v>
      </c>
      <c r="J26" s="107"/>
    </row>
    <row r="27" spans="2:10" s="24" customFormat="1" x14ac:dyDescent="0.25">
      <c r="B27" s="101" t="s">
        <v>68</v>
      </c>
      <c r="C27" s="102">
        <v>11</v>
      </c>
      <c r="D27" s="100"/>
      <c r="E27" s="27"/>
      <c r="F27" s="27">
        <f>C27</f>
        <v>11</v>
      </c>
      <c r="G27" s="27"/>
      <c r="H27" s="27"/>
      <c r="J27" s="106"/>
    </row>
    <row r="28" spans="2:10" x14ac:dyDescent="0.25">
      <c r="B28" s="83" t="s">
        <v>57</v>
      </c>
      <c r="C28" s="81">
        <v>17</v>
      </c>
      <c r="D28" s="18"/>
      <c r="E28" s="11"/>
      <c r="F28" s="11">
        <f t="shared" ref="F28:F29" si="3">C28</f>
        <v>17</v>
      </c>
      <c r="G28" s="11"/>
      <c r="H28" s="11"/>
      <c r="J28" s="105"/>
    </row>
    <row r="29" spans="2:10" x14ac:dyDescent="0.25">
      <c r="B29" s="83" t="s">
        <v>60</v>
      </c>
      <c r="C29" s="81">
        <v>7</v>
      </c>
      <c r="D29" s="18"/>
      <c r="E29" s="11"/>
      <c r="F29" s="11">
        <f t="shared" si="3"/>
        <v>7</v>
      </c>
      <c r="G29" s="11"/>
      <c r="H29" s="11"/>
      <c r="J29" s="105"/>
    </row>
    <row r="30" spans="2:10" x14ac:dyDescent="0.25">
      <c r="B30" s="91" t="s">
        <v>15</v>
      </c>
      <c r="C30" s="92">
        <f>SUM(C31:C35)</f>
        <v>241.5</v>
      </c>
      <c r="D30" s="70">
        <f t="shared" ref="D30:H30" si="4">SUM(D31:D34)</f>
        <v>0</v>
      </c>
      <c r="E30" s="78">
        <f>SUM(E31:E35)</f>
        <v>196.5</v>
      </c>
      <c r="F30" s="78">
        <f t="shared" si="4"/>
        <v>45</v>
      </c>
      <c r="G30" s="10">
        <f t="shared" si="4"/>
        <v>0</v>
      </c>
      <c r="H30" s="10">
        <f t="shared" si="4"/>
        <v>0</v>
      </c>
      <c r="J30" s="107"/>
    </row>
    <row r="31" spans="2:10" s="24" customFormat="1" x14ac:dyDescent="0.25">
      <c r="B31" s="101" t="s">
        <v>69</v>
      </c>
      <c r="C31" s="103">
        <v>66</v>
      </c>
      <c r="D31" s="100"/>
      <c r="E31" s="27">
        <f>C31</f>
        <v>66</v>
      </c>
      <c r="F31" s="27"/>
      <c r="G31" s="27"/>
      <c r="H31" s="27"/>
      <c r="J31" s="106"/>
    </row>
    <row r="32" spans="2:10" x14ac:dyDescent="0.25">
      <c r="B32" s="83" t="s">
        <v>70</v>
      </c>
      <c r="C32" s="104">
        <v>30.5</v>
      </c>
      <c r="D32" s="18"/>
      <c r="E32" s="11">
        <f>C32</f>
        <v>30.5</v>
      </c>
      <c r="F32" s="11"/>
      <c r="G32" s="11"/>
      <c r="H32" s="11"/>
      <c r="J32" s="105"/>
    </row>
    <row r="33" spans="2:10" x14ac:dyDescent="0.25">
      <c r="B33" s="83" t="s">
        <v>71</v>
      </c>
      <c r="C33" s="81">
        <v>45</v>
      </c>
      <c r="D33" s="18"/>
      <c r="E33" s="11"/>
      <c r="F33" s="11">
        <f>C33</f>
        <v>45</v>
      </c>
      <c r="G33" s="11"/>
      <c r="H33" s="11"/>
      <c r="J33" s="105"/>
    </row>
    <row r="34" spans="2:10" x14ac:dyDescent="0.25">
      <c r="B34" s="83" t="s">
        <v>72</v>
      </c>
      <c r="C34" s="81">
        <v>25</v>
      </c>
      <c r="D34" s="18"/>
      <c r="E34" s="11">
        <f>C34</f>
        <v>25</v>
      </c>
      <c r="F34" s="11" t="s">
        <v>73</v>
      </c>
      <c r="G34" s="11"/>
      <c r="H34" s="11"/>
      <c r="J34" s="105"/>
    </row>
    <row r="35" spans="2:10" s="24" customFormat="1" x14ac:dyDescent="0.25">
      <c r="B35" s="101" t="s">
        <v>74</v>
      </c>
      <c r="C35" s="103">
        <v>75</v>
      </c>
      <c r="D35" s="100"/>
      <c r="E35" s="27">
        <f>C35</f>
        <v>75</v>
      </c>
      <c r="F35" s="27"/>
      <c r="G35" s="27"/>
      <c r="H35" s="27"/>
      <c r="J35" s="106"/>
    </row>
    <row r="36" spans="2:10" x14ac:dyDescent="0.25">
      <c r="B36" s="91" t="s">
        <v>16</v>
      </c>
      <c r="C36" s="92">
        <f>SUM(C37:C39)</f>
        <v>17</v>
      </c>
      <c r="D36" s="70">
        <f t="shared" ref="D36:H36" si="5">SUM(D37:D39)</f>
        <v>0</v>
      </c>
      <c r="E36" s="78">
        <f>SUM(E37:E40)</f>
        <v>17</v>
      </c>
      <c r="F36" s="10">
        <f t="shared" si="5"/>
        <v>0</v>
      </c>
      <c r="G36" s="10">
        <f t="shared" si="5"/>
        <v>0</v>
      </c>
      <c r="H36" s="10">
        <f t="shared" si="5"/>
        <v>0</v>
      </c>
      <c r="J36" s="107"/>
    </row>
    <row r="37" spans="2:10" x14ac:dyDescent="0.25">
      <c r="B37" s="83" t="s">
        <v>75</v>
      </c>
      <c r="C37" s="81">
        <v>17</v>
      </c>
      <c r="D37" s="18"/>
      <c r="E37" s="11">
        <f>C37</f>
        <v>17</v>
      </c>
      <c r="F37" s="11"/>
      <c r="G37" s="11"/>
      <c r="H37" s="11"/>
      <c r="J37" s="13"/>
    </row>
    <row r="38" spans="2:10" x14ac:dyDescent="0.25">
      <c r="B38" s="83"/>
      <c r="C38" s="81"/>
      <c r="D38" s="18"/>
      <c r="E38" s="11"/>
      <c r="F38" s="11"/>
      <c r="G38" s="11"/>
      <c r="H38" s="11"/>
      <c r="J38" s="13"/>
    </row>
    <row r="39" spans="2:10" s="24" customFormat="1" x14ac:dyDescent="0.25">
      <c r="B39" s="101"/>
      <c r="C39" s="102"/>
      <c r="D39" s="100"/>
      <c r="E39" s="27"/>
      <c r="F39" s="27"/>
      <c r="G39" s="27"/>
      <c r="H39" s="27"/>
      <c r="J39" s="28"/>
    </row>
    <row r="40" spans="2:10" ht="15.75" thickBot="1" x14ac:dyDescent="0.3">
      <c r="B40" s="84"/>
      <c r="C40" s="85"/>
      <c r="D40" s="18"/>
      <c r="E40" s="11"/>
      <c r="F40" s="11"/>
      <c r="G40" s="11"/>
      <c r="H40" s="11"/>
      <c r="J40" s="29"/>
    </row>
    <row r="42" spans="2:10" x14ac:dyDescent="0.25">
      <c r="B42" s="134" t="s">
        <v>119</v>
      </c>
      <c r="C42" s="135"/>
      <c r="D42" s="135"/>
      <c r="E42" s="135"/>
      <c r="F42" s="135"/>
      <c r="G42" s="135"/>
      <c r="H42" s="136"/>
      <c r="J42" s="32">
        <f>J11+J26+J30+J36</f>
        <v>0</v>
      </c>
    </row>
    <row r="43" spans="2:10" ht="15.75" thickBot="1" x14ac:dyDescent="0.3">
      <c r="B43" s="45"/>
      <c r="C43" s="45"/>
      <c r="D43" s="45"/>
      <c r="E43" s="45"/>
      <c r="F43" s="45"/>
      <c r="G43" s="45"/>
      <c r="H43" s="45"/>
      <c r="I43" s="45"/>
      <c r="J43" s="45"/>
    </row>
    <row r="44" spans="2:10" x14ac:dyDescent="0.25">
      <c r="B44" s="125" t="s">
        <v>318</v>
      </c>
      <c r="C44" s="126"/>
      <c r="D44" s="126"/>
      <c r="E44" s="126"/>
      <c r="F44" s="126"/>
      <c r="G44" s="126"/>
      <c r="H44" s="126"/>
      <c r="I44" s="126"/>
      <c r="J44" s="127"/>
    </row>
    <row r="45" spans="2:10" x14ac:dyDescent="0.25">
      <c r="B45" s="128"/>
      <c r="C45" s="129"/>
      <c r="D45" s="129"/>
      <c r="E45" s="129"/>
      <c r="F45" s="129"/>
      <c r="G45" s="129"/>
      <c r="H45" s="129"/>
      <c r="I45" s="129"/>
      <c r="J45" s="130"/>
    </row>
    <row r="46" spans="2:10" x14ac:dyDescent="0.25">
      <c r="B46" s="128"/>
      <c r="C46" s="129"/>
      <c r="D46" s="129"/>
      <c r="E46" s="129"/>
      <c r="F46" s="129"/>
      <c r="G46" s="129"/>
      <c r="H46" s="129"/>
      <c r="I46" s="129"/>
      <c r="J46" s="130"/>
    </row>
    <row r="47" spans="2:10" x14ac:dyDescent="0.25">
      <c r="B47" s="128"/>
      <c r="C47" s="129"/>
      <c r="D47" s="129"/>
      <c r="E47" s="129"/>
      <c r="F47" s="129"/>
      <c r="G47" s="129"/>
      <c r="H47" s="129"/>
      <c r="I47" s="129"/>
      <c r="J47" s="130"/>
    </row>
    <row r="48" spans="2:10" x14ac:dyDescent="0.25">
      <c r="B48" s="128"/>
      <c r="C48" s="129"/>
      <c r="D48" s="129"/>
      <c r="E48" s="129"/>
      <c r="F48" s="129"/>
      <c r="G48" s="129"/>
      <c r="H48" s="129"/>
      <c r="I48" s="129"/>
      <c r="J48" s="130"/>
    </row>
    <row r="49" spans="2:10" ht="15.75" thickBot="1" x14ac:dyDescent="0.3">
      <c r="B49" s="131"/>
      <c r="C49" s="132"/>
      <c r="D49" s="132"/>
      <c r="E49" s="132"/>
      <c r="F49" s="132"/>
      <c r="G49" s="132"/>
      <c r="H49" s="132"/>
      <c r="I49" s="132"/>
      <c r="J49" s="133"/>
    </row>
    <row r="50" spans="2:10" x14ac:dyDescent="0.25">
      <c r="B50" s="45"/>
      <c r="C50" s="45"/>
      <c r="D50" s="45"/>
      <c r="E50" s="45"/>
      <c r="F50" s="45"/>
      <c r="G50" s="45"/>
      <c r="H50" s="45"/>
      <c r="I50" s="45"/>
      <c r="J50" s="45"/>
    </row>
  </sheetData>
  <mergeCells count="7">
    <mergeCell ref="B44:J49"/>
    <mergeCell ref="B42:H42"/>
    <mergeCell ref="B2:J2"/>
    <mergeCell ref="B9:B10"/>
    <mergeCell ref="C9:C10"/>
    <mergeCell ref="D9:H9"/>
    <mergeCell ref="J9:J10"/>
  </mergeCells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B2:O47"/>
  <sheetViews>
    <sheetView showZeros="0" zoomScale="70" zoomScaleNormal="70" workbookViewId="0">
      <selection activeCell="O53" sqref="O53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30</v>
      </c>
    </row>
    <row r="5" spans="2:10" ht="15.75" x14ac:dyDescent="0.25">
      <c r="B5" s="3" t="s">
        <v>2</v>
      </c>
      <c r="C5" s="4" t="s">
        <v>286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C11+C15+C19+C23+C27+C31+C35</f>
        <v>1918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3" t="s">
        <v>8</v>
      </c>
      <c r="E10" s="2" t="s">
        <v>9</v>
      </c>
      <c r="F10" s="2" t="s">
        <v>10</v>
      </c>
      <c r="G10" s="2" t="s">
        <v>11</v>
      </c>
      <c r="H10" s="2" t="s">
        <v>12</v>
      </c>
      <c r="J10" s="143"/>
    </row>
    <row r="11" spans="2:10" s="19" customFormat="1" x14ac:dyDescent="0.25">
      <c r="B11" s="82" t="s">
        <v>13</v>
      </c>
      <c r="C11" s="80">
        <f>SUM(D11:H11)</f>
        <v>1333</v>
      </c>
      <c r="D11" s="79">
        <f>SUM(D12:D14)</f>
        <v>0</v>
      </c>
      <c r="E11" s="78">
        <f>SUM(E12:E14)</f>
        <v>951</v>
      </c>
      <c r="F11" s="21">
        <f>SUM(F12:F14)</f>
        <v>0</v>
      </c>
      <c r="G11" s="21">
        <f>SUM(G12:G14)</f>
        <v>0</v>
      </c>
      <c r="H11" s="78">
        <f>SUM(H12:H14)</f>
        <v>382</v>
      </c>
      <c r="J11" s="46"/>
    </row>
    <row r="12" spans="2:10" x14ac:dyDescent="0.25">
      <c r="B12" s="83" t="s">
        <v>76</v>
      </c>
      <c r="C12" s="81">
        <f>SUM(D12:H12)</f>
        <v>1333</v>
      </c>
      <c r="D12" s="18"/>
      <c r="E12" s="1">
        <v>951</v>
      </c>
      <c r="F12" s="1"/>
      <c r="G12" s="1"/>
      <c r="H12" s="1">
        <v>382</v>
      </c>
      <c r="J12" s="54"/>
    </row>
    <row r="13" spans="2:10" x14ac:dyDescent="0.25">
      <c r="B13" s="83"/>
      <c r="C13" s="81">
        <f t="shared" ref="C13:C38" si="0">SUM(D13:H13)</f>
        <v>0</v>
      </c>
      <c r="D13" s="18"/>
      <c r="E13" s="1"/>
      <c r="F13" s="1"/>
      <c r="G13" s="1"/>
      <c r="H13" s="1"/>
      <c r="J13" s="54"/>
    </row>
    <row r="14" spans="2:10" x14ac:dyDescent="0.25">
      <c r="B14" s="83"/>
      <c r="C14" s="81">
        <f t="shared" si="0"/>
        <v>0</v>
      </c>
      <c r="D14" s="18"/>
      <c r="E14" s="1"/>
      <c r="F14" s="1"/>
      <c r="G14" s="1"/>
      <c r="H14" s="1"/>
      <c r="J14" s="54"/>
    </row>
    <row r="15" spans="2:10" s="19" customFormat="1" x14ac:dyDescent="0.25">
      <c r="B15" s="82" t="s">
        <v>14</v>
      </c>
      <c r="C15" s="80">
        <f t="shared" si="0"/>
        <v>53</v>
      </c>
      <c r="D15" s="79">
        <f t="shared" ref="D15:H15" si="1">SUM(D16:D18)</f>
        <v>0</v>
      </c>
      <c r="E15" s="21">
        <f t="shared" si="1"/>
        <v>0</v>
      </c>
      <c r="F15" s="78">
        <f t="shared" si="1"/>
        <v>53</v>
      </c>
      <c r="G15" s="21">
        <f t="shared" si="1"/>
        <v>0</v>
      </c>
      <c r="H15" s="21">
        <f t="shared" si="1"/>
        <v>0</v>
      </c>
      <c r="J15" s="55"/>
    </row>
    <row r="16" spans="2:10" x14ac:dyDescent="0.25">
      <c r="B16" s="83" t="s">
        <v>79</v>
      </c>
      <c r="C16" s="81">
        <f t="shared" si="0"/>
        <v>46</v>
      </c>
      <c r="D16" s="18"/>
      <c r="E16" s="1"/>
      <c r="F16" s="1">
        <v>46</v>
      </c>
      <c r="G16" s="1"/>
      <c r="H16" s="1"/>
      <c r="J16" s="54"/>
    </row>
    <row r="17" spans="2:10" x14ac:dyDescent="0.25">
      <c r="B17" s="83" t="s">
        <v>81</v>
      </c>
      <c r="C17" s="81">
        <f t="shared" si="0"/>
        <v>5</v>
      </c>
      <c r="D17" s="18"/>
      <c r="E17" s="1"/>
      <c r="F17" s="1">
        <v>5</v>
      </c>
      <c r="G17" s="1"/>
      <c r="H17" s="1"/>
      <c r="J17" s="54"/>
    </row>
    <row r="18" spans="2:10" x14ac:dyDescent="0.25">
      <c r="B18" s="83" t="s">
        <v>82</v>
      </c>
      <c r="C18" s="81">
        <f t="shared" si="0"/>
        <v>2</v>
      </c>
      <c r="D18" s="18"/>
      <c r="E18" s="1"/>
      <c r="F18" s="1">
        <v>2</v>
      </c>
      <c r="G18" s="1"/>
      <c r="H18" s="1"/>
      <c r="J18" s="54"/>
    </row>
    <row r="19" spans="2:10" s="19" customFormat="1" x14ac:dyDescent="0.25">
      <c r="B19" s="82" t="s">
        <v>15</v>
      </c>
      <c r="C19" s="80">
        <f t="shared" si="0"/>
        <v>300</v>
      </c>
      <c r="D19" s="79">
        <f t="shared" ref="D19:H19" si="2">SUM(D20:D22)</f>
        <v>0</v>
      </c>
      <c r="E19" s="78">
        <f t="shared" si="2"/>
        <v>300</v>
      </c>
      <c r="F19" s="21">
        <f t="shared" si="2"/>
        <v>0</v>
      </c>
      <c r="G19" s="21">
        <f t="shared" si="2"/>
        <v>0</v>
      </c>
      <c r="H19" s="21">
        <f t="shared" si="2"/>
        <v>0</v>
      </c>
      <c r="J19" s="55"/>
    </row>
    <row r="20" spans="2:10" x14ac:dyDescent="0.25">
      <c r="B20" s="83" t="s">
        <v>80</v>
      </c>
      <c r="C20" s="81">
        <f t="shared" si="0"/>
        <v>88</v>
      </c>
      <c r="D20" s="18"/>
      <c r="E20" s="1">
        <v>88</v>
      </c>
      <c r="F20" s="1"/>
      <c r="G20" s="1"/>
      <c r="H20" s="1"/>
      <c r="J20" s="54"/>
    </row>
    <row r="21" spans="2:10" x14ac:dyDescent="0.25">
      <c r="B21" s="83" t="s">
        <v>44</v>
      </c>
      <c r="C21" s="81">
        <f t="shared" si="0"/>
        <v>212</v>
      </c>
      <c r="D21" s="18"/>
      <c r="E21" s="1">
        <v>212</v>
      </c>
      <c r="F21" s="1"/>
      <c r="G21" s="1"/>
      <c r="H21" s="1"/>
      <c r="J21" s="54"/>
    </row>
    <row r="22" spans="2:10" x14ac:dyDescent="0.25">
      <c r="B22" s="83"/>
      <c r="C22" s="81">
        <f t="shared" si="0"/>
        <v>0</v>
      </c>
      <c r="D22" s="18"/>
      <c r="E22" s="1"/>
      <c r="F22" s="1"/>
      <c r="G22" s="1"/>
      <c r="H22" s="1"/>
      <c r="J22" s="54"/>
    </row>
    <row r="23" spans="2:10" s="19" customFormat="1" x14ac:dyDescent="0.25">
      <c r="B23" s="82" t="s">
        <v>16</v>
      </c>
      <c r="C23" s="80">
        <f t="shared" si="0"/>
        <v>64</v>
      </c>
      <c r="D23" s="79">
        <f t="shared" ref="D23:H23" si="3">SUM(D24:D26)</f>
        <v>0</v>
      </c>
      <c r="E23" s="78">
        <f t="shared" si="3"/>
        <v>64</v>
      </c>
      <c r="F23" s="21">
        <f t="shared" si="3"/>
        <v>0</v>
      </c>
      <c r="G23" s="21">
        <f t="shared" si="3"/>
        <v>0</v>
      </c>
      <c r="H23" s="21">
        <f t="shared" si="3"/>
        <v>0</v>
      </c>
      <c r="J23" s="55"/>
    </row>
    <row r="24" spans="2:10" x14ac:dyDescent="0.25">
      <c r="B24" s="83" t="s">
        <v>84</v>
      </c>
      <c r="C24" s="81">
        <f t="shared" si="0"/>
        <v>64</v>
      </c>
      <c r="D24" s="18"/>
      <c r="E24" s="1">
        <v>64</v>
      </c>
      <c r="F24" s="1"/>
      <c r="G24" s="1"/>
      <c r="H24" s="1"/>
      <c r="J24" s="54"/>
    </row>
    <row r="25" spans="2:10" x14ac:dyDescent="0.25">
      <c r="B25" s="83"/>
      <c r="C25" s="81">
        <f t="shared" si="0"/>
        <v>0</v>
      </c>
      <c r="D25" s="18"/>
      <c r="E25" s="1"/>
      <c r="F25" s="1"/>
      <c r="G25" s="1"/>
      <c r="H25" s="1"/>
      <c r="J25" s="54"/>
    </row>
    <row r="26" spans="2:10" x14ac:dyDescent="0.25">
      <c r="B26" s="83"/>
      <c r="C26" s="81">
        <f t="shared" si="0"/>
        <v>0</v>
      </c>
      <c r="D26" s="18"/>
      <c r="E26" s="1"/>
      <c r="F26" s="1"/>
      <c r="G26" s="1"/>
      <c r="H26" s="1"/>
      <c r="J26" s="54"/>
    </row>
    <row r="27" spans="2:10" s="19" customFormat="1" x14ac:dyDescent="0.25">
      <c r="B27" s="82" t="s">
        <v>17</v>
      </c>
      <c r="C27" s="80">
        <f t="shared" si="0"/>
        <v>135</v>
      </c>
      <c r="D27" s="79">
        <f t="shared" ref="D27:H27" si="4">SUM(D28:D30)</f>
        <v>0</v>
      </c>
      <c r="E27" s="78">
        <f t="shared" si="4"/>
        <v>135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J27" s="55"/>
    </row>
    <row r="28" spans="2:10" x14ac:dyDescent="0.25">
      <c r="B28" s="83" t="s">
        <v>17</v>
      </c>
      <c r="C28" s="81">
        <f t="shared" si="0"/>
        <v>116</v>
      </c>
      <c r="D28" s="18"/>
      <c r="E28" s="1">
        <v>116</v>
      </c>
      <c r="F28" s="1"/>
      <c r="G28" s="1"/>
      <c r="H28" s="1"/>
      <c r="J28" s="54"/>
    </row>
    <row r="29" spans="2:10" x14ac:dyDescent="0.25">
      <c r="B29" s="83" t="s">
        <v>83</v>
      </c>
      <c r="C29" s="81">
        <f t="shared" si="0"/>
        <v>19</v>
      </c>
      <c r="D29" s="18"/>
      <c r="E29" s="1">
        <v>19</v>
      </c>
      <c r="F29" s="1"/>
      <c r="G29" s="1"/>
      <c r="H29" s="1"/>
      <c r="J29" s="54"/>
    </row>
    <row r="30" spans="2:10" x14ac:dyDescent="0.25">
      <c r="B30" s="83"/>
      <c r="C30" s="81">
        <f t="shared" si="0"/>
        <v>0</v>
      </c>
      <c r="D30" s="18"/>
      <c r="E30" s="1"/>
      <c r="F30" s="1"/>
      <c r="G30" s="1"/>
      <c r="H30" s="1"/>
      <c r="J30" s="54"/>
    </row>
    <row r="31" spans="2:10" s="19" customFormat="1" x14ac:dyDescent="0.25">
      <c r="B31" s="82" t="s">
        <v>18</v>
      </c>
      <c r="C31" s="80">
        <f t="shared" si="0"/>
        <v>15</v>
      </c>
      <c r="D31" s="79">
        <f t="shared" ref="D31:H31" si="5">SUM(D32:D34)</f>
        <v>0</v>
      </c>
      <c r="E31" s="78">
        <f t="shared" si="5"/>
        <v>15</v>
      </c>
      <c r="F31" s="21">
        <f t="shared" si="5"/>
        <v>0</v>
      </c>
      <c r="G31" s="21">
        <f t="shared" si="5"/>
        <v>0</v>
      </c>
      <c r="H31" s="21">
        <f t="shared" si="5"/>
        <v>0</v>
      </c>
      <c r="J31" s="55"/>
    </row>
    <row r="32" spans="2:10" x14ac:dyDescent="0.25">
      <c r="B32" s="83" t="s">
        <v>85</v>
      </c>
      <c r="C32" s="81">
        <f t="shared" si="0"/>
        <v>15</v>
      </c>
      <c r="D32" s="18"/>
      <c r="E32" s="1">
        <v>15</v>
      </c>
      <c r="F32" s="1"/>
      <c r="G32" s="1"/>
      <c r="H32" s="1"/>
      <c r="J32" s="54"/>
    </row>
    <row r="33" spans="2:15" x14ac:dyDescent="0.25">
      <c r="B33" s="83"/>
      <c r="C33" s="81">
        <f t="shared" si="0"/>
        <v>0</v>
      </c>
      <c r="D33" s="18"/>
      <c r="E33" s="1"/>
      <c r="F33" s="1"/>
      <c r="G33" s="1"/>
      <c r="H33" s="1"/>
      <c r="J33" s="54"/>
    </row>
    <row r="34" spans="2:15" x14ac:dyDescent="0.25">
      <c r="B34" s="83"/>
      <c r="C34" s="81">
        <f t="shared" si="0"/>
        <v>0</v>
      </c>
      <c r="D34" s="18"/>
      <c r="E34" s="1"/>
      <c r="F34" s="1"/>
      <c r="G34" s="1"/>
      <c r="H34" s="1"/>
      <c r="J34" s="54"/>
    </row>
    <row r="35" spans="2:15" s="19" customFormat="1" x14ac:dyDescent="0.25">
      <c r="B35" s="82" t="s">
        <v>20</v>
      </c>
      <c r="C35" s="80">
        <f t="shared" si="0"/>
        <v>18</v>
      </c>
      <c r="D35" s="79">
        <f t="shared" ref="D35:H35" si="6">SUM(D36:D38)</f>
        <v>0</v>
      </c>
      <c r="E35" s="78">
        <f t="shared" si="6"/>
        <v>18</v>
      </c>
      <c r="F35" s="21">
        <f t="shared" si="6"/>
        <v>0</v>
      </c>
      <c r="G35" s="21">
        <f t="shared" si="6"/>
        <v>0</v>
      </c>
      <c r="H35" s="21">
        <f t="shared" si="6"/>
        <v>0</v>
      </c>
      <c r="J35" s="55"/>
    </row>
    <row r="36" spans="2:15" x14ac:dyDescent="0.25">
      <c r="B36" s="83" t="s">
        <v>78</v>
      </c>
      <c r="C36" s="81">
        <f t="shared" si="0"/>
        <v>18</v>
      </c>
      <c r="D36" s="18"/>
      <c r="E36" s="1">
        <v>18</v>
      </c>
      <c r="F36" s="1"/>
      <c r="G36" s="1"/>
      <c r="H36" s="1"/>
      <c r="J36" s="56"/>
      <c r="O36" s="48"/>
    </row>
    <row r="37" spans="2:15" x14ac:dyDescent="0.25">
      <c r="B37" s="83"/>
      <c r="C37" s="81">
        <f t="shared" si="0"/>
        <v>0</v>
      </c>
      <c r="D37" s="18"/>
      <c r="E37" s="1"/>
      <c r="F37" s="1"/>
      <c r="G37" s="1"/>
      <c r="H37" s="1"/>
      <c r="J37" s="56"/>
    </row>
    <row r="38" spans="2:15" ht="15.75" thickBot="1" x14ac:dyDescent="0.3">
      <c r="B38" s="84"/>
      <c r="C38" s="85">
        <f t="shared" si="0"/>
        <v>0</v>
      </c>
      <c r="D38" s="18"/>
      <c r="E38" s="1"/>
      <c r="F38" s="1"/>
      <c r="G38" s="1"/>
      <c r="H38" s="1"/>
      <c r="J38" s="57"/>
    </row>
    <row r="39" spans="2:15" x14ac:dyDescent="0.25">
      <c r="J39" s="58"/>
    </row>
    <row r="40" spans="2:15" s="9" customFormat="1" x14ac:dyDescent="0.25">
      <c r="B40" s="134" t="s">
        <v>119</v>
      </c>
      <c r="C40" s="135"/>
      <c r="D40" s="135"/>
      <c r="E40" s="135"/>
      <c r="F40" s="135"/>
      <c r="G40" s="135"/>
      <c r="H40" s="136"/>
      <c r="J40" s="61">
        <f>J11+J15+J19+J23+J27+J31+J35</f>
        <v>0</v>
      </c>
    </row>
    <row r="41" spans="2:15" ht="15.75" thickBot="1" x14ac:dyDescent="0.3"/>
    <row r="42" spans="2:15" x14ac:dyDescent="0.25">
      <c r="B42" s="125" t="s">
        <v>290</v>
      </c>
      <c r="C42" s="126"/>
      <c r="D42" s="126"/>
      <c r="E42" s="126"/>
      <c r="F42" s="126"/>
      <c r="G42" s="126"/>
      <c r="H42" s="126"/>
      <c r="I42" s="126"/>
      <c r="J42" s="127"/>
    </row>
    <row r="43" spans="2:15" x14ac:dyDescent="0.25">
      <c r="B43" s="128"/>
      <c r="C43" s="129"/>
      <c r="D43" s="129"/>
      <c r="E43" s="129"/>
      <c r="F43" s="129"/>
      <c r="G43" s="129"/>
      <c r="H43" s="129"/>
      <c r="I43" s="129"/>
      <c r="J43" s="130"/>
    </row>
    <row r="44" spans="2:15" x14ac:dyDescent="0.25">
      <c r="B44" s="128"/>
      <c r="C44" s="129"/>
      <c r="D44" s="129"/>
      <c r="E44" s="129"/>
      <c r="F44" s="129"/>
      <c r="G44" s="129"/>
      <c r="H44" s="129"/>
      <c r="I44" s="129"/>
      <c r="J44" s="130"/>
    </row>
    <row r="45" spans="2:15" x14ac:dyDescent="0.25">
      <c r="B45" s="128"/>
      <c r="C45" s="129"/>
      <c r="D45" s="129"/>
      <c r="E45" s="129"/>
      <c r="F45" s="129"/>
      <c r="G45" s="129"/>
      <c r="H45" s="129"/>
      <c r="I45" s="129"/>
      <c r="J45" s="130"/>
    </row>
    <row r="46" spans="2:15" x14ac:dyDescent="0.25">
      <c r="B46" s="128"/>
      <c r="C46" s="129"/>
      <c r="D46" s="129"/>
      <c r="E46" s="129"/>
      <c r="F46" s="129"/>
      <c r="G46" s="129"/>
      <c r="H46" s="129"/>
      <c r="I46" s="129"/>
      <c r="J46" s="130"/>
    </row>
    <row r="47" spans="2:15" ht="15.75" thickBot="1" x14ac:dyDescent="0.3">
      <c r="B47" s="131"/>
      <c r="C47" s="132"/>
      <c r="D47" s="132"/>
      <c r="E47" s="132"/>
      <c r="F47" s="132"/>
      <c r="G47" s="132"/>
      <c r="H47" s="132"/>
      <c r="I47" s="132"/>
      <c r="J47" s="133"/>
    </row>
  </sheetData>
  <mergeCells count="7">
    <mergeCell ref="B42:J47"/>
    <mergeCell ref="B40:H40"/>
    <mergeCell ref="B2:J2"/>
    <mergeCell ref="B9:B10"/>
    <mergeCell ref="C9:C10"/>
    <mergeCell ref="D9:H9"/>
    <mergeCell ref="J9:J1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B9E8"/>
  </sheetPr>
  <dimension ref="B2:J53"/>
  <sheetViews>
    <sheetView showZeros="0" zoomScale="70" zoomScaleNormal="70" workbookViewId="0">
      <selection activeCell="J46" sqref="J46"/>
    </sheetView>
  </sheetViews>
  <sheetFormatPr baseColWidth="10" defaultRowHeight="15" x14ac:dyDescent="0.25"/>
  <cols>
    <col min="1" max="1" width="2.140625" customWidth="1"/>
    <col min="2" max="2" width="38.1406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27</v>
      </c>
      <c r="C4" s="3" t="s">
        <v>34</v>
      </c>
    </row>
    <row r="5" spans="2:10" ht="15.75" x14ac:dyDescent="0.25">
      <c r="B5" s="3" t="s">
        <v>2</v>
      </c>
      <c r="C5" s="4" t="s">
        <v>287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</f>
        <v>1900.28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8.7" customHeight="1" x14ac:dyDescent="0.25">
      <c r="B10" s="139"/>
      <c r="C10" s="141"/>
      <c r="D10" s="74" t="s">
        <v>8</v>
      </c>
      <c r="E10" s="6" t="s">
        <v>9</v>
      </c>
      <c r="F10" s="6" t="s">
        <v>10</v>
      </c>
      <c r="G10" s="6" t="s">
        <v>11</v>
      </c>
      <c r="H10" s="6" t="s">
        <v>12</v>
      </c>
      <c r="J10" s="143"/>
    </row>
    <row r="11" spans="2:10" s="24" customFormat="1" x14ac:dyDescent="0.25">
      <c r="B11" s="87" t="s">
        <v>13</v>
      </c>
      <c r="C11" s="88">
        <f>SUM(D11:H11)</f>
        <v>1900.28</v>
      </c>
      <c r="D11" s="86">
        <f>SUM(D12:D44)</f>
        <v>0</v>
      </c>
      <c r="E11" s="89">
        <f>SUM(E12:E44)</f>
        <v>1900.28</v>
      </c>
      <c r="F11" s="23">
        <f>SUM(F12:F44)</f>
        <v>0</v>
      </c>
      <c r="G11" s="23">
        <f>SUM(G12:G44)</f>
        <v>0</v>
      </c>
      <c r="H11" s="23">
        <f>SUM(H12:H44)</f>
        <v>0</v>
      </c>
      <c r="J11" s="49"/>
    </row>
    <row r="12" spans="2:10" x14ac:dyDescent="0.25">
      <c r="B12" s="108" t="s">
        <v>122</v>
      </c>
      <c r="C12" s="81"/>
      <c r="D12" s="18"/>
      <c r="E12" s="15">
        <v>176.9</v>
      </c>
      <c r="F12" s="11"/>
      <c r="G12" s="11"/>
      <c r="H12" s="11"/>
      <c r="J12" s="47"/>
    </row>
    <row r="13" spans="2:10" s="9" customFormat="1" x14ac:dyDescent="0.25">
      <c r="B13" s="108" t="s">
        <v>123</v>
      </c>
      <c r="C13" s="81"/>
      <c r="D13" s="18"/>
      <c r="E13" s="15">
        <v>131.1</v>
      </c>
      <c r="F13" s="11"/>
      <c r="G13" s="11"/>
      <c r="H13" s="11"/>
      <c r="J13" s="47"/>
    </row>
    <row r="14" spans="2:10" s="9" customFormat="1" x14ac:dyDescent="0.25">
      <c r="B14" s="108" t="s">
        <v>124</v>
      </c>
      <c r="C14" s="81"/>
      <c r="D14" s="18"/>
      <c r="E14" s="15">
        <v>119.2</v>
      </c>
      <c r="F14" s="11"/>
      <c r="G14" s="11"/>
      <c r="H14" s="11"/>
      <c r="J14" s="47"/>
    </row>
    <row r="15" spans="2:10" s="9" customFormat="1" x14ac:dyDescent="0.25">
      <c r="B15" s="108" t="s">
        <v>125</v>
      </c>
      <c r="C15" s="81"/>
      <c r="D15" s="18"/>
      <c r="E15" s="15">
        <v>82.9</v>
      </c>
      <c r="F15" s="11"/>
      <c r="G15" s="11"/>
      <c r="H15" s="11"/>
      <c r="J15" s="47"/>
    </row>
    <row r="16" spans="2:10" s="9" customFormat="1" x14ac:dyDescent="0.25">
      <c r="B16" s="108" t="s">
        <v>126</v>
      </c>
      <c r="C16" s="81"/>
      <c r="D16" s="18"/>
      <c r="E16" s="15">
        <v>118.7</v>
      </c>
      <c r="F16" s="11"/>
      <c r="G16" s="11"/>
      <c r="H16" s="11"/>
      <c r="J16" s="47"/>
    </row>
    <row r="17" spans="2:10" s="9" customFormat="1" x14ac:dyDescent="0.25">
      <c r="B17" s="108" t="s">
        <v>127</v>
      </c>
      <c r="C17" s="81"/>
      <c r="D17" s="18"/>
      <c r="E17" s="11">
        <v>79.5</v>
      </c>
      <c r="F17" s="11"/>
      <c r="G17" s="11"/>
      <c r="H17" s="11"/>
      <c r="J17" s="47"/>
    </row>
    <row r="18" spans="2:10" s="9" customFormat="1" x14ac:dyDescent="0.25">
      <c r="B18" s="108" t="s">
        <v>128</v>
      </c>
      <c r="C18" s="81"/>
      <c r="D18" s="18"/>
      <c r="E18" s="11">
        <v>26.2</v>
      </c>
      <c r="F18" s="11"/>
      <c r="G18" s="11"/>
      <c r="H18" s="11"/>
      <c r="J18" s="47"/>
    </row>
    <row r="19" spans="2:10" s="9" customFormat="1" x14ac:dyDescent="0.25">
      <c r="B19" s="108" t="s">
        <v>129</v>
      </c>
      <c r="C19" s="81"/>
      <c r="D19" s="18"/>
      <c r="E19" s="15">
        <v>38.5</v>
      </c>
      <c r="F19" s="11"/>
      <c r="G19" s="11"/>
      <c r="H19" s="11"/>
      <c r="J19" s="47"/>
    </row>
    <row r="20" spans="2:10" s="9" customFormat="1" x14ac:dyDescent="0.25">
      <c r="B20" s="108" t="s">
        <v>130</v>
      </c>
      <c r="C20" s="81"/>
      <c r="D20" s="18"/>
      <c r="E20" s="15">
        <v>30.6</v>
      </c>
      <c r="F20" s="11"/>
      <c r="G20" s="11"/>
      <c r="H20" s="11"/>
      <c r="J20" s="47"/>
    </row>
    <row r="21" spans="2:10" s="9" customFormat="1" x14ac:dyDescent="0.25">
      <c r="B21" s="108" t="s">
        <v>131</v>
      </c>
      <c r="C21" s="81"/>
      <c r="D21" s="18"/>
      <c r="E21" s="11">
        <v>18</v>
      </c>
      <c r="F21" s="11"/>
      <c r="G21" s="11"/>
      <c r="H21" s="11"/>
      <c r="J21" s="47"/>
    </row>
    <row r="22" spans="2:10" s="9" customFormat="1" x14ac:dyDescent="0.25">
      <c r="B22" s="108" t="s">
        <v>132</v>
      </c>
      <c r="C22" s="81"/>
      <c r="D22" s="18"/>
      <c r="E22" s="15">
        <v>18</v>
      </c>
      <c r="F22" s="11"/>
      <c r="G22" s="11"/>
      <c r="H22" s="11"/>
      <c r="J22" s="47"/>
    </row>
    <row r="23" spans="2:10" s="9" customFormat="1" x14ac:dyDescent="0.25">
      <c r="B23" s="108" t="s">
        <v>133</v>
      </c>
      <c r="C23" s="81"/>
      <c r="D23" s="18"/>
      <c r="E23" s="15">
        <v>89.2</v>
      </c>
      <c r="F23" s="11"/>
      <c r="G23" s="11"/>
      <c r="H23" s="11"/>
      <c r="J23" s="47"/>
    </row>
    <row r="24" spans="2:10" s="9" customFormat="1" x14ac:dyDescent="0.25">
      <c r="B24" s="108" t="s">
        <v>134</v>
      </c>
      <c r="C24" s="81"/>
      <c r="D24" s="18"/>
      <c r="E24" s="15">
        <v>35.700000000000003</v>
      </c>
      <c r="F24" s="11"/>
      <c r="G24" s="11"/>
      <c r="H24" s="11"/>
      <c r="J24" s="47"/>
    </row>
    <row r="25" spans="2:10" s="9" customFormat="1" x14ac:dyDescent="0.25">
      <c r="B25" s="108" t="s">
        <v>135</v>
      </c>
      <c r="C25" s="81"/>
      <c r="D25" s="18"/>
      <c r="E25" s="38">
        <v>32</v>
      </c>
      <c r="F25" s="11"/>
      <c r="G25" s="11"/>
      <c r="H25" s="11"/>
      <c r="J25" s="47"/>
    </row>
    <row r="26" spans="2:10" s="9" customFormat="1" x14ac:dyDescent="0.25">
      <c r="B26" s="108" t="s">
        <v>136</v>
      </c>
      <c r="C26" s="81"/>
      <c r="D26" s="18"/>
      <c r="E26" s="15">
        <v>47.5</v>
      </c>
      <c r="F26" s="11"/>
      <c r="G26" s="11"/>
      <c r="H26" s="11"/>
      <c r="J26" s="47"/>
    </row>
    <row r="27" spans="2:10" s="9" customFormat="1" x14ac:dyDescent="0.25">
      <c r="B27" s="108" t="s">
        <v>137</v>
      </c>
      <c r="C27" s="81"/>
      <c r="D27" s="18"/>
      <c r="E27" s="15">
        <v>58.6</v>
      </c>
      <c r="F27" s="11"/>
      <c r="G27" s="11"/>
      <c r="H27" s="11"/>
      <c r="J27" s="47"/>
    </row>
    <row r="28" spans="2:10" s="9" customFormat="1" x14ac:dyDescent="0.25">
      <c r="B28" s="108" t="s">
        <v>138</v>
      </c>
      <c r="C28" s="81"/>
      <c r="D28" s="18"/>
      <c r="E28" s="15">
        <v>47</v>
      </c>
      <c r="F28" s="11"/>
      <c r="G28" s="11"/>
      <c r="H28" s="11"/>
      <c r="J28" s="47"/>
    </row>
    <row r="29" spans="2:10" s="9" customFormat="1" x14ac:dyDescent="0.25">
      <c r="B29" s="108" t="s">
        <v>139</v>
      </c>
      <c r="C29" s="81"/>
      <c r="D29" s="18"/>
      <c r="E29" s="15">
        <v>35.1</v>
      </c>
      <c r="F29" s="11"/>
      <c r="G29" s="11"/>
      <c r="H29" s="11"/>
      <c r="J29" s="47"/>
    </row>
    <row r="30" spans="2:10" s="9" customFormat="1" x14ac:dyDescent="0.25">
      <c r="B30" s="108" t="s">
        <v>140</v>
      </c>
      <c r="C30" s="81"/>
      <c r="D30" s="18"/>
      <c r="E30" s="37">
        <v>38.6</v>
      </c>
      <c r="F30" s="11"/>
      <c r="G30" s="11"/>
      <c r="H30" s="11"/>
      <c r="J30" s="47"/>
    </row>
    <row r="31" spans="2:10" s="9" customFormat="1" x14ac:dyDescent="0.25">
      <c r="B31" s="108" t="s">
        <v>141</v>
      </c>
      <c r="C31" s="81"/>
      <c r="D31" s="18"/>
      <c r="E31" s="37">
        <v>21.2</v>
      </c>
      <c r="F31" s="11"/>
      <c r="G31" s="11"/>
      <c r="H31" s="11"/>
      <c r="J31" s="47"/>
    </row>
    <row r="32" spans="2:10" s="9" customFormat="1" x14ac:dyDescent="0.25">
      <c r="B32" s="108" t="s">
        <v>183</v>
      </c>
      <c r="C32" s="81"/>
      <c r="D32" s="18"/>
      <c r="E32" s="37">
        <v>44.1</v>
      </c>
      <c r="F32" s="11"/>
      <c r="G32" s="11"/>
      <c r="H32" s="11"/>
      <c r="J32" s="47"/>
    </row>
    <row r="33" spans="2:10" s="9" customFormat="1" x14ac:dyDescent="0.25">
      <c r="B33" s="109" t="s">
        <v>142</v>
      </c>
      <c r="C33" s="110"/>
      <c r="D33" s="18"/>
      <c r="E33" s="37">
        <v>81.2</v>
      </c>
      <c r="F33" s="11"/>
      <c r="G33" s="11"/>
      <c r="H33" s="11"/>
      <c r="J33" s="47"/>
    </row>
    <row r="34" spans="2:10" s="9" customFormat="1" x14ac:dyDescent="0.25">
      <c r="B34" s="111" t="s">
        <v>297</v>
      </c>
      <c r="C34" s="112"/>
      <c r="D34" s="113"/>
      <c r="E34" s="114">
        <v>9</v>
      </c>
      <c r="F34" s="115"/>
      <c r="G34" s="115"/>
      <c r="H34" s="115"/>
      <c r="J34" s="47"/>
    </row>
    <row r="35" spans="2:10" s="9" customFormat="1" x14ac:dyDescent="0.25">
      <c r="B35" s="111" t="s">
        <v>298</v>
      </c>
      <c r="C35" s="112"/>
      <c r="D35" s="113"/>
      <c r="E35" s="114">
        <v>167.93</v>
      </c>
      <c r="F35" s="115"/>
      <c r="G35" s="115"/>
      <c r="H35" s="115"/>
      <c r="J35" s="47"/>
    </row>
    <row r="36" spans="2:10" s="9" customFormat="1" x14ac:dyDescent="0.25">
      <c r="B36" s="111" t="s">
        <v>299</v>
      </c>
      <c r="C36" s="112"/>
      <c r="D36" s="113"/>
      <c r="E36" s="114">
        <v>13.83</v>
      </c>
      <c r="F36" s="115"/>
      <c r="G36" s="115"/>
      <c r="H36" s="115"/>
      <c r="J36" s="47"/>
    </row>
    <row r="37" spans="2:10" s="9" customFormat="1" x14ac:dyDescent="0.25">
      <c r="B37" s="111" t="s">
        <v>300</v>
      </c>
      <c r="C37" s="112"/>
      <c r="D37" s="113"/>
      <c r="E37" s="114">
        <v>13.36</v>
      </c>
      <c r="F37" s="115"/>
      <c r="G37" s="115"/>
      <c r="H37" s="115"/>
      <c r="J37" s="47"/>
    </row>
    <row r="38" spans="2:10" s="9" customFormat="1" x14ac:dyDescent="0.25">
      <c r="B38" s="111" t="s">
        <v>301</v>
      </c>
      <c r="C38" s="112"/>
      <c r="D38" s="113"/>
      <c r="E38" s="114">
        <v>51.32</v>
      </c>
      <c r="F38" s="115"/>
      <c r="G38" s="115"/>
      <c r="H38" s="115"/>
      <c r="J38" s="47"/>
    </row>
    <row r="39" spans="2:10" s="9" customFormat="1" x14ac:dyDescent="0.25">
      <c r="B39" s="111" t="s">
        <v>302</v>
      </c>
      <c r="C39" s="112"/>
      <c r="D39" s="113"/>
      <c r="E39" s="114">
        <v>78.14</v>
      </c>
      <c r="F39" s="115"/>
      <c r="G39" s="115"/>
      <c r="H39" s="115"/>
      <c r="J39" s="47"/>
    </row>
    <row r="40" spans="2:10" s="9" customFormat="1" x14ac:dyDescent="0.25">
      <c r="B40" s="111" t="s">
        <v>181</v>
      </c>
      <c r="C40" s="112"/>
      <c r="D40" s="113"/>
      <c r="E40" s="114">
        <v>10.67</v>
      </c>
      <c r="F40" s="115"/>
      <c r="G40" s="115"/>
      <c r="H40" s="115"/>
      <c r="J40" s="47"/>
    </row>
    <row r="41" spans="2:10" s="9" customFormat="1" x14ac:dyDescent="0.25">
      <c r="B41" s="111" t="s">
        <v>303</v>
      </c>
      <c r="C41" s="112"/>
      <c r="D41" s="113"/>
      <c r="E41" s="114">
        <v>54.96</v>
      </c>
      <c r="F41" s="115"/>
      <c r="G41" s="115"/>
      <c r="H41" s="115"/>
      <c r="J41" s="47"/>
    </row>
    <row r="42" spans="2:10" s="9" customFormat="1" x14ac:dyDescent="0.25">
      <c r="B42" s="111" t="s">
        <v>304</v>
      </c>
      <c r="C42" s="112"/>
      <c r="D42" s="113"/>
      <c r="E42" s="114">
        <v>42.8</v>
      </c>
      <c r="F42" s="115"/>
      <c r="G42" s="115"/>
      <c r="H42" s="115"/>
      <c r="J42" s="47"/>
    </row>
    <row r="43" spans="2:10" s="9" customFormat="1" x14ac:dyDescent="0.25">
      <c r="B43" s="111" t="s">
        <v>305</v>
      </c>
      <c r="C43" s="112"/>
      <c r="D43" s="113"/>
      <c r="E43" s="114">
        <v>58.74</v>
      </c>
      <c r="F43" s="115"/>
      <c r="G43" s="115"/>
      <c r="H43" s="115"/>
      <c r="J43" s="47"/>
    </row>
    <row r="44" spans="2:10" s="9" customFormat="1" ht="15.75" thickBot="1" x14ac:dyDescent="0.3">
      <c r="B44" s="116" t="s">
        <v>306</v>
      </c>
      <c r="C44" s="117"/>
      <c r="D44" s="113"/>
      <c r="E44" s="115">
        <v>29.73</v>
      </c>
      <c r="F44" s="115"/>
      <c r="G44" s="115"/>
      <c r="H44" s="115"/>
      <c r="J44" s="50"/>
    </row>
    <row r="45" spans="2:10" x14ac:dyDescent="0.25">
      <c r="J45" s="51"/>
    </row>
    <row r="46" spans="2:10" s="9" customFormat="1" x14ac:dyDescent="0.25">
      <c r="B46" s="134" t="s">
        <v>119</v>
      </c>
      <c r="C46" s="135"/>
      <c r="D46" s="135"/>
      <c r="E46" s="135"/>
      <c r="F46" s="135"/>
      <c r="G46" s="135"/>
      <c r="H46" s="136"/>
      <c r="J46" s="52">
        <f>J11</f>
        <v>0</v>
      </c>
    </row>
    <row r="47" spans="2:10" ht="15.75" thickBot="1" x14ac:dyDescent="0.3"/>
    <row r="48" spans="2:10" s="9" customFormat="1" ht="14.45" customHeight="1" x14ac:dyDescent="0.25">
      <c r="B48" s="125" t="s">
        <v>184</v>
      </c>
      <c r="C48" s="126"/>
      <c r="D48" s="126"/>
      <c r="E48" s="126"/>
      <c r="F48" s="126"/>
      <c r="G48" s="126"/>
      <c r="H48" s="126"/>
      <c r="I48" s="126"/>
      <c r="J48" s="127"/>
    </row>
    <row r="49" spans="2:10" s="9" customFormat="1" x14ac:dyDescent="0.25">
      <c r="B49" s="128"/>
      <c r="C49" s="144"/>
      <c r="D49" s="144"/>
      <c r="E49" s="144"/>
      <c r="F49" s="144"/>
      <c r="G49" s="144"/>
      <c r="H49" s="144"/>
      <c r="I49" s="144"/>
      <c r="J49" s="130"/>
    </row>
    <row r="50" spans="2:10" s="9" customFormat="1" x14ac:dyDescent="0.25">
      <c r="B50" s="128"/>
      <c r="C50" s="144"/>
      <c r="D50" s="144"/>
      <c r="E50" s="144"/>
      <c r="F50" s="144"/>
      <c r="G50" s="144"/>
      <c r="H50" s="144"/>
      <c r="I50" s="144"/>
      <c r="J50" s="130"/>
    </row>
    <row r="51" spans="2:10" s="9" customFormat="1" x14ac:dyDescent="0.25">
      <c r="B51" s="128"/>
      <c r="C51" s="144"/>
      <c r="D51" s="144"/>
      <c r="E51" s="144"/>
      <c r="F51" s="144"/>
      <c r="G51" s="144"/>
      <c r="H51" s="144"/>
      <c r="I51" s="144"/>
      <c r="J51" s="130"/>
    </row>
    <row r="52" spans="2:10" s="9" customFormat="1" x14ac:dyDescent="0.25">
      <c r="B52" s="128"/>
      <c r="C52" s="144"/>
      <c r="D52" s="144"/>
      <c r="E52" s="144"/>
      <c r="F52" s="144"/>
      <c r="G52" s="144"/>
      <c r="H52" s="144"/>
      <c r="I52" s="144"/>
      <c r="J52" s="130"/>
    </row>
    <row r="53" spans="2:10" s="9" customFormat="1" ht="15.75" thickBot="1" x14ac:dyDescent="0.3">
      <c r="B53" s="131"/>
      <c r="C53" s="132"/>
      <c r="D53" s="132"/>
      <c r="E53" s="132"/>
      <c r="F53" s="132"/>
      <c r="G53" s="132"/>
      <c r="H53" s="132"/>
      <c r="I53" s="132"/>
      <c r="J53" s="133"/>
    </row>
  </sheetData>
  <mergeCells count="7">
    <mergeCell ref="B48:J53"/>
    <mergeCell ref="B46:H46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8" tint="0.79998168889431442"/>
  </sheetPr>
  <dimension ref="B2:J39"/>
  <sheetViews>
    <sheetView showZeros="0" zoomScale="70" zoomScaleNormal="70" workbookViewId="0">
      <selection activeCell="B40" sqref="B40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32</v>
      </c>
    </row>
    <row r="5" spans="2:10" ht="15.75" x14ac:dyDescent="0.25">
      <c r="B5" s="3" t="s">
        <v>2</v>
      </c>
      <c r="C5" s="4" t="s">
        <v>293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C11+C15+C19+C23+C27</f>
        <v>411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4" t="s">
        <v>8</v>
      </c>
      <c r="E10" s="2" t="s">
        <v>9</v>
      </c>
      <c r="F10" s="2" t="s">
        <v>10</v>
      </c>
      <c r="G10" s="2" t="s">
        <v>11</v>
      </c>
      <c r="H10" s="2" t="s">
        <v>12</v>
      </c>
      <c r="J10" s="143"/>
    </row>
    <row r="11" spans="2:10" s="24" customFormat="1" x14ac:dyDescent="0.25">
      <c r="B11" s="87" t="s">
        <v>14</v>
      </c>
      <c r="C11" s="88">
        <f t="shared" ref="C11:C30" si="0">SUM(D11:H11)</f>
        <v>12</v>
      </c>
      <c r="D11" s="86">
        <f t="shared" ref="D11:H11" si="1">SUM(D12:D14)</f>
        <v>0</v>
      </c>
      <c r="E11" s="23">
        <f t="shared" si="1"/>
        <v>0</v>
      </c>
      <c r="F11" s="89">
        <f t="shared" si="1"/>
        <v>12</v>
      </c>
      <c r="G11" s="23">
        <f t="shared" si="1"/>
        <v>0</v>
      </c>
      <c r="H11" s="23">
        <f t="shared" si="1"/>
        <v>0</v>
      </c>
      <c r="J11" s="26"/>
    </row>
    <row r="12" spans="2:10" x14ac:dyDescent="0.25">
      <c r="B12" s="83" t="s">
        <v>79</v>
      </c>
      <c r="C12" s="81">
        <f t="shared" si="0"/>
        <v>12</v>
      </c>
      <c r="D12" s="18"/>
      <c r="E12" s="11"/>
      <c r="F12" s="11">
        <v>12</v>
      </c>
      <c r="G12" s="11"/>
      <c r="H12" s="11"/>
      <c r="J12" s="5"/>
    </row>
    <row r="13" spans="2:10" x14ac:dyDescent="0.25">
      <c r="B13" s="83"/>
      <c r="C13" s="81">
        <f t="shared" si="0"/>
        <v>0</v>
      </c>
      <c r="D13" s="18"/>
      <c r="E13" s="11"/>
      <c r="F13" s="11"/>
      <c r="G13" s="11"/>
      <c r="H13" s="11"/>
      <c r="J13" s="5"/>
    </row>
    <row r="14" spans="2:10" x14ac:dyDescent="0.25">
      <c r="B14" s="83"/>
      <c r="C14" s="81">
        <f t="shared" si="0"/>
        <v>0</v>
      </c>
      <c r="D14" s="18"/>
      <c r="E14" s="11"/>
      <c r="F14" s="11"/>
      <c r="G14" s="11"/>
      <c r="H14" s="11"/>
      <c r="J14" s="5"/>
    </row>
    <row r="15" spans="2:10" s="24" customFormat="1" x14ac:dyDescent="0.25">
      <c r="B15" s="87" t="s">
        <v>15</v>
      </c>
      <c r="C15" s="88">
        <f t="shared" si="0"/>
        <v>71</v>
      </c>
      <c r="D15" s="90">
        <f t="shared" ref="D15:H15" si="2">SUM(D16:D18)</f>
        <v>7</v>
      </c>
      <c r="E15" s="89">
        <f t="shared" si="2"/>
        <v>64</v>
      </c>
      <c r="F15" s="23">
        <f t="shared" si="2"/>
        <v>0</v>
      </c>
      <c r="G15" s="23">
        <f t="shared" si="2"/>
        <v>0</v>
      </c>
      <c r="H15" s="23">
        <f t="shared" si="2"/>
        <v>0</v>
      </c>
      <c r="J15" s="26"/>
    </row>
    <row r="16" spans="2:10" x14ac:dyDescent="0.25">
      <c r="B16" s="83" t="s">
        <v>80</v>
      </c>
      <c r="C16" s="81">
        <f t="shared" si="0"/>
        <v>51</v>
      </c>
      <c r="D16" s="18"/>
      <c r="E16" s="11">
        <v>51</v>
      </c>
      <c r="F16" s="11"/>
      <c r="G16" s="11"/>
      <c r="H16" s="11"/>
      <c r="J16" s="5"/>
    </row>
    <row r="17" spans="2:10" x14ac:dyDescent="0.25">
      <c r="B17" s="83" t="s">
        <v>86</v>
      </c>
      <c r="C17" s="81">
        <f t="shared" si="0"/>
        <v>7</v>
      </c>
      <c r="D17" s="18">
        <v>7</v>
      </c>
      <c r="E17" s="11"/>
      <c r="F17" s="11"/>
      <c r="G17" s="11"/>
      <c r="H17" s="11"/>
      <c r="J17" s="5"/>
    </row>
    <row r="18" spans="2:10" x14ac:dyDescent="0.25">
      <c r="B18" s="83" t="s">
        <v>44</v>
      </c>
      <c r="C18" s="81">
        <f t="shared" si="0"/>
        <v>13</v>
      </c>
      <c r="D18" s="18"/>
      <c r="E18" s="11">
        <v>13</v>
      </c>
      <c r="F18" s="11"/>
      <c r="G18" s="11"/>
      <c r="H18" s="11"/>
      <c r="J18" s="5"/>
    </row>
    <row r="19" spans="2:10" s="24" customFormat="1" x14ac:dyDescent="0.25">
      <c r="B19" s="87" t="s">
        <v>17</v>
      </c>
      <c r="C19" s="88">
        <f t="shared" si="0"/>
        <v>85</v>
      </c>
      <c r="D19" s="86">
        <f>SUM(D20:D22)</f>
        <v>0</v>
      </c>
      <c r="E19" s="89">
        <f t="shared" ref="E19:H19" si="3">SUM(E20:E22)</f>
        <v>85</v>
      </c>
      <c r="F19" s="23">
        <f t="shared" si="3"/>
        <v>0</v>
      </c>
      <c r="G19" s="23">
        <f t="shared" si="3"/>
        <v>0</v>
      </c>
      <c r="H19" s="23">
        <f t="shared" si="3"/>
        <v>0</v>
      </c>
      <c r="J19" s="26"/>
    </row>
    <row r="20" spans="2:10" x14ac:dyDescent="0.25">
      <c r="B20" s="83" t="s">
        <v>17</v>
      </c>
      <c r="C20" s="81">
        <f t="shared" si="0"/>
        <v>57</v>
      </c>
      <c r="D20" s="18"/>
      <c r="E20" s="11">
        <v>57</v>
      </c>
      <c r="F20" s="11"/>
      <c r="G20" s="11"/>
      <c r="H20" s="11"/>
      <c r="J20" s="5"/>
    </row>
    <row r="21" spans="2:10" x14ac:dyDescent="0.25">
      <c r="B21" s="83" t="s">
        <v>87</v>
      </c>
      <c r="C21" s="81">
        <f t="shared" si="0"/>
        <v>28</v>
      </c>
      <c r="D21" s="18"/>
      <c r="E21" s="11">
        <v>28</v>
      </c>
      <c r="F21" s="11"/>
      <c r="G21" s="11"/>
      <c r="H21" s="11"/>
      <c r="J21" s="5"/>
    </row>
    <row r="22" spans="2:10" x14ac:dyDescent="0.25">
      <c r="B22" s="83"/>
      <c r="C22" s="81">
        <f t="shared" si="0"/>
        <v>0</v>
      </c>
      <c r="D22" s="18"/>
      <c r="E22" s="11"/>
      <c r="F22" s="11"/>
      <c r="G22" s="11"/>
      <c r="H22" s="11"/>
      <c r="J22" s="5"/>
    </row>
    <row r="23" spans="2:10" s="24" customFormat="1" x14ac:dyDescent="0.25">
      <c r="B23" s="87" t="s">
        <v>18</v>
      </c>
      <c r="C23" s="88">
        <f t="shared" si="0"/>
        <v>68</v>
      </c>
      <c r="D23" s="86">
        <f t="shared" ref="D23:H23" si="4">SUM(D24:D26)</f>
        <v>0</v>
      </c>
      <c r="E23" s="23">
        <f t="shared" si="4"/>
        <v>0</v>
      </c>
      <c r="F23" s="23">
        <f t="shared" si="4"/>
        <v>0</v>
      </c>
      <c r="G23" s="23">
        <f t="shared" si="4"/>
        <v>0</v>
      </c>
      <c r="H23" s="89">
        <f t="shared" si="4"/>
        <v>68</v>
      </c>
      <c r="J23" s="26"/>
    </row>
    <row r="24" spans="2:10" x14ac:dyDescent="0.25">
      <c r="B24" s="83" t="s">
        <v>88</v>
      </c>
      <c r="C24" s="81">
        <f t="shared" si="0"/>
        <v>56</v>
      </c>
      <c r="D24" s="18"/>
      <c r="E24" s="11"/>
      <c r="F24" s="11"/>
      <c r="G24" s="11"/>
      <c r="H24" s="11">
        <v>56</v>
      </c>
      <c r="J24" s="5"/>
    </row>
    <row r="25" spans="2:10" x14ac:dyDescent="0.25">
      <c r="B25" s="83" t="s">
        <v>18</v>
      </c>
      <c r="C25" s="81">
        <f t="shared" si="0"/>
        <v>12</v>
      </c>
      <c r="D25" s="18"/>
      <c r="E25" s="11"/>
      <c r="F25" s="11"/>
      <c r="G25" s="11"/>
      <c r="H25" s="11">
        <v>12</v>
      </c>
      <c r="J25" s="5"/>
    </row>
    <row r="26" spans="2:10" x14ac:dyDescent="0.25">
      <c r="B26" s="83"/>
      <c r="C26" s="81">
        <f t="shared" si="0"/>
        <v>0</v>
      </c>
      <c r="D26" s="18"/>
      <c r="E26" s="11"/>
      <c r="F26" s="11"/>
      <c r="G26" s="11"/>
      <c r="H26" s="11"/>
      <c r="J26" s="5"/>
    </row>
    <row r="27" spans="2:10" s="24" customFormat="1" x14ac:dyDescent="0.25">
      <c r="B27" s="87" t="s">
        <v>19</v>
      </c>
      <c r="C27" s="88">
        <f t="shared" si="0"/>
        <v>175</v>
      </c>
      <c r="D27" s="86">
        <f t="shared" ref="D27:H27" si="5">SUM(D28:D30)</f>
        <v>0</v>
      </c>
      <c r="E27" s="23">
        <f t="shared" si="5"/>
        <v>0</v>
      </c>
      <c r="F27" s="23">
        <f t="shared" si="5"/>
        <v>0</v>
      </c>
      <c r="G27" s="23">
        <f t="shared" si="5"/>
        <v>0</v>
      </c>
      <c r="H27" s="89">
        <f t="shared" si="5"/>
        <v>175</v>
      </c>
      <c r="J27" s="26"/>
    </row>
    <row r="28" spans="2:10" x14ac:dyDescent="0.25">
      <c r="B28" s="83" t="s">
        <v>77</v>
      </c>
      <c r="C28" s="81">
        <f t="shared" si="0"/>
        <v>175</v>
      </c>
      <c r="D28" s="18"/>
      <c r="E28" s="11"/>
      <c r="F28" s="11"/>
      <c r="G28" s="11"/>
      <c r="H28" s="11">
        <v>175</v>
      </c>
      <c r="J28" s="5"/>
    </row>
    <row r="29" spans="2:10" x14ac:dyDescent="0.25">
      <c r="B29" s="83"/>
      <c r="C29" s="81">
        <f t="shared" si="0"/>
        <v>0</v>
      </c>
      <c r="D29" s="18"/>
      <c r="E29" s="11"/>
      <c r="F29" s="11"/>
      <c r="G29" s="11"/>
      <c r="H29" s="11"/>
      <c r="J29" s="5"/>
    </row>
    <row r="30" spans="2:10" ht="15.75" thickBot="1" x14ac:dyDescent="0.3">
      <c r="B30" s="84"/>
      <c r="C30" s="85">
        <f t="shared" si="0"/>
        <v>0</v>
      </c>
      <c r="D30" s="18"/>
      <c r="E30" s="11"/>
      <c r="F30" s="11"/>
      <c r="G30" s="11"/>
      <c r="H30" s="11"/>
      <c r="J30" s="29"/>
    </row>
    <row r="32" spans="2:10" s="9" customFormat="1" x14ac:dyDescent="0.25">
      <c r="B32" s="134" t="s">
        <v>119</v>
      </c>
      <c r="C32" s="135"/>
      <c r="D32" s="135"/>
      <c r="E32" s="135"/>
      <c r="F32" s="135"/>
      <c r="G32" s="135"/>
      <c r="H32" s="136"/>
      <c r="J32" s="32">
        <f>J11+J15+J19+J23+J27</f>
        <v>0</v>
      </c>
    </row>
    <row r="33" spans="2:10" ht="15.75" thickBot="1" x14ac:dyDescent="0.3"/>
    <row r="34" spans="2:10" x14ac:dyDescent="0.25">
      <c r="B34" s="125" t="s">
        <v>296</v>
      </c>
      <c r="C34" s="126"/>
      <c r="D34" s="126"/>
      <c r="E34" s="126"/>
      <c r="F34" s="126"/>
      <c r="G34" s="126"/>
      <c r="H34" s="126"/>
      <c r="I34" s="126"/>
      <c r="J34" s="127"/>
    </row>
    <row r="35" spans="2:10" x14ac:dyDescent="0.25">
      <c r="B35" s="128"/>
      <c r="C35" s="129"/>
      <c r="D35" s="129"/>
      <c r="E35" s="129"/>
      <c r="F35" s="129"/>
      <c r="G35" s="129"/>
      <c r="H35" s="129"/>
      <c r="I35" s="129"/>
      <c r="J35" s="130"/>
    </row>
    <row r="36" spans="2:10" x14ac:dyDescent="0.25">
      <c r="B36" s="128"/>
      <c r="C36" s="129"/>
      <c r="D36" s="129"/>
      <c r="E36" s="129"/>
      <c r="F36" s="129"/>
      <c r="G36" s="129"/>
      <c r="H36" s="129"/>
      <c r="I36" s="129"/>
      <c r="J36" s="130"/>
    </row>
    <row r="37" spans="2:10" x14ac:dyDescent="0.25">
      <c r="B37" s="128"/>
      <c r="C37" s="129"/>
      <c r="D37" s="129"/>
      <c r="E37" s="129"/>
      <c r="F37" s="129"/>
      <c r="G37" s="129"/>
      <c r="H37" s="129"/>
      <c r="I37" s="129"/>
      <c r="J37" s="130"/>
    </row>
    <row r="38" spans="2:10" x14ac:dyDescent="0.25">
      <c r="B38" s="128"/>
      <c r="C38" s="129"/>
      <c r="D38" s="129"/>
      <c r="E38" s="129"/>
      <c r="F38" s="129"/>
      <c r="G38" s="129"/>
      <c r="H38" s="129"/>
      <c r="I38" s="129"/>
      <c r="J38" s="130"/>
    </row>
    <row r="39" spans="2:10" ht="15.75" thickBot="1" x14ac:dyDescent="0.3">
      <c r="B39" s="131"/>
      <c r="C39" s="132"/>
      <c r="D39" s="132"/>
      <c r="E39" s="132"/>
      <c r="F39" s="132"/>
      <c r="G39" s="132"/>
      <c r="H39" s="132"/>
      <c r="I39" s="132"/>
      <c r="J39" s="133"/>
    </row>
  </sheetData>
  <mergeCells count="7">
    <mergeCell ref="B34:J39"/>
    <mergeCell ref="B32:H32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B2:J51"/>
  <sheetViews>
    <sheetView showZeros="0" topLeftCell="A8" zoomScale="70" zoomScaleNormal="70" workbookViewId="0">
      <selection activeCell="L43" sqref="L43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27</v>
      </c>
      <c r="C4" s="3" t="s">
        <v>179</v>
      </c>
    </row>
    <row r="5" spans="2:10" ht="15.75" x14ac:dyDescent="0.25">
      <c r="B5" s="3" t="s">
        <v>2</v>
      </c>
      <c r="C5" s="4" t="s">
        <v>286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C11+C15+C19+C31+C35+C39</f>
        <v>2696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3" t="s">
        <v>8</v>
      </c>
      <c r="E10" s="2" t="s">
        <v>9</v>
      </c>
      <c r="F10" s="2" t="s">
        <v>10</v>
      </c>
      <c r="G10" s="2" t="s">
        <v>11</v>
      </c>
      <c r="H10" s="2" t="s">
        <v>12</v>
      </c>
      <c r="J10" s="143"/>
    </row>
    <row r="11" spans="2:10" s="24" customFormat="1" x14ac:dyDescent="0.25">
      <c r="B11" s="87" t="s">
        <v>13</v>
      </c>
      <c r="C11" s="88">
        <f>SUM(D11:H11)</f>
        <v>1408</v>
      </c>
      <c r="D11" s="86">
        <f t="shared" ref="D11:H11" si="0">SUM(D12:D14)</f>
        <v>0</v>
      </c>
      <c r="E11" s="89">
        <f t="shared" si="0"/>
        <v>1408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49"/>
    </row>
    <row r="12" spans="2:10" x14ac:dyDescent="0.25">
      <c r="B12" s="83" t="s">
        <v>76</v>
      </c>
      <c r="C12" s="81">
        <f>SUM(D12:H12)</f>
        <v>1408</v>
      </c>
      <c r="D12" s="18"/>
      <c r="E12" s="1">
        <v>1408</v>
      </c>
      <c r="F12" s="1"/>
      <c r="G12" s="1"/>
      <c r="H12" s="1"/>
      <c r="J12" s="47"/>
    </row>
    <row r="13" spans="2:10" x14ac:dyDescent="0.25">
      <c r="B13" s="83"/>
      <c r="C13" s="81">
        <f t="shared" ref="C13:C42" si="1">SUM(D13:H13)</f>
        <v>0</v>
      </c>
      <c r="D13" s="18"/>
      <c r="E13" s="1"/>
      <c r="F13" s="1"/>
      <c r="G13" s="1"/>
      <c r="H13" s="1"/>
      <c r="J13" s="47"/>
    </row>
    <row r="14" spans="2:10" x14ac:dyDescent="0.25">
      <c r="B14" s="83"/>
      <c r="C14" s="81">
        <f t="shared" si="1"/>
        <v>0</v>
      </c>
      <c r="D14" s="18"/>
      <c r="E14" s="1"/>
      <c r="F14" s="1"/>
      <c r="G14" s="1"/>
      <c r="H14" s="1"/>
      <c r="J14" s="47"/>
    </row>
    <row r="15" spans="2:10" s="24" customFormat="1" x14ac:dyDescent="0.25">
      <c r="B15" s="87" t="s">
        <v>14</v>
      </c>
      <c r="C15" s="88">
        <f t="shared" si="1"/>
        <v>89</v>
      </c>
      <c r="D15" s="86">
        <f t="shared" ref="D15:H15" si="2">SUM(D16:D18)</f>
        <v>0</v>
      </c>
      <c r="E15" s="23">
        <f t="shared" si="2"/>
        <v>0</v>
      </c>
      <c r="F15" s="89">
        <f t="shared" si="2"/>
        <v>89</v>
      </c>
      <c r="G15" s="23">
        <f t="shared" si="2"/>
        <v>0</v>
      </c>
      <c r="H15" s="23">
        <f t="shared" si="2"/>
        <v>0</v>
      </c>
      <c r="J15" s="60"/>
    </row>
    <row r="16" spans="2:10" x14ac:dyDescent="0.25">
      <c r="B16" s="83" t="s">
        <v>79</v>
      </c>
      <c r="C16" s="81">
        <f t="shared" si="1"/>
        <v>89</v>
      </c>
      <c r="D16" s="18"/>
      <c r="E16" s="1"/>
      <c r="F16" s="1">
        <v>89</v>
      </c>
      <c r="G16" s="1"/>
      <c r="H16" s="1"/>
      <c r="J16" s="54"/>
    </row>
    <row r="17" spans="2:10" x14ac:dyDescent="0.25">
      <c r="B17" s="83"/>
      <c r="C17" s="81">
        <f t="shared" si="1"/>
        <v>0</v>
      </c>
      <c r="D17" s="18"/>
      <c r="E17" s="1"/>
      <c r="F17" s="1"/>
      <c r="G17" s="1"/>
      <c r="H17" s="1"/>
      <c r="J17" s="54"/>
    </row>
    <row r="18" spans="2:10" x14ac:dyDescent="0.25">
      <c r="B18" s="83"/>
      <c r="C18" s="81">
        <f t="shared" si="1"/>
        <v>0</v>
      </c>
      <c r="D18" s="18"/>
      <c r="E18" s="1"/>
      <c r="F18" s="1"/>
      <c r="G18" s="1"/>
      <c r="H18" s="1"/>
      <c r="J18" s="54"/>
    </row>
    <row r="19" spans="2:10" s="24" customFormat="1" x14ac:dyDescent="0.25">
      <c r="B19" s="87" t="s">
        <v>15</v>
      </c>
      <c r="C19" s="88">
        <f t="shared" si="1"/>
        <v>687</v>
      </c>
      <c r="D19" s="86">
        <f t="shared" ref="D19:H19" si="3">SUM(D20:D22)</f>
        <v>0</v>
      </c>
      <c r="E19" s="89">
        <f t="shared" si="3"/>
        <v>267</v>
      </c>
      <c r="F19" s="89">
        <f t="shared" si="3"/>
        <v>420</v>
      </c>
      <c r="G19" s="23">
        <f t="shared" si="3"/>
        <v>0</v>
      </c>
      <c r="H19" s="23">
        <f t="shared" si="3"/>
        <v>0</v>
      </c>
      <c r="J19" s="60"/>
    </row>
    <row r="20" spans="2:10" x14ac:dyDescent="0.25">
      <c r="B20" s="83" t="s">
        <v>44</v>
      </c>
      <c r="C20" s="81">
        <f t="shared" si="1"/>
        <v>477</v>
      </c>
      <c r="D20" s="18"/>
      <c r="E20" s="1">
        <v>267</v>
      </c>
      <c r="F20" s="1">
        <v>210</v>
      </c>
      <c r="G20" s="1"/>
      <c r="H20" s="1"/>
      <c r="J20" s="54"/>
    </row>
    <row r="21" spans="2:10" x14ac:dyDescent="0.25">
      <c r="B21" s="83" t="s">
        <v>80</v>
      </c>
      <c r="C21" s="81">
        <f t="shared" si="1"/>
        <v>210</v>
      </c>
      <c r="D21" s="18"/>
      <c r="E21" s="1"/>
      <c r="F21" s="1">
        <v>210</v>
      </c>
      <c r="G21" s="1"/>
      <c r="H21" s="1"/>
      <c r="J21" s="54"/>
    </row>
    <row r="22" spans="2:10" x14ac:dyDescent="0.25">
      <c r="B22" s="83"/>
      <c r="C22" s="81">
        <f t="shared" si="1"/>
        <v>0</v>
      </c>
      <c r="D22" s="18"/>
      <c r="E22" s="1"/>
      <c r="F22" s="1"/>
      <c r="G22" s="1"/>
      <c r="H22" s="1"/>
      <c r="J22" s="54"/>
    </row>
    <row r="23" spans="2:10" s="9" customFormat="1" x14ac:dyDescent="0.25">
      <c r="B23" s="87" t="s">
        <v>16</v>
      </c>
      <c r="C23" s="88">
        <f>SUM(D23:H23)</f>
        <v>0</v>
      </c>
      <c r="D23" s="86">
        <f>SUM(D24:D26)</f>
        <v>0</v>
      </c>
      <c r="E23" s="23">
        <f>SUM(E24:E26)</f>
        <v>0</v>
      </c>
      <c r="F23" s="23">
        <f>SUM(F24:F26)</f>
        <v>0</v>
      </c>
      <c r="G23" s="23">
        <f>SUM(G24:G26)</f>
        <v>0</v>
      </c>
      <c r="H23" s="23">
        <f>SUM(H24:H26)</f>
        <v>0</v>
      </c>
      <c r="J23" s="60"/>
    </row>
    <row r="24" spans="2:10" s="9" customFormat="1" x14ac:dyDescent="0.25">
      <c r="B24" s="83"/>
      <c r="C24" s="81"/>
      <c r="D24" s="18"/>
      <c r="E24" s="11"/>
      <c r="F24" s="11"/>
      <c r="G24" s="11"/>
      <c r="H24" s="11"/>
      <c r="J24" s="54"/>
    </row>
    <row r="25" spans="2:10" s="9" customFormat="1" x14ac:dyDescent="0.25">
      <c r="B25" s="83"/>
      <c r="C25" s="81"/>
      <c r="D25" s="18"/>
      <c r="E25" s="11"/>
      <c r="F25" s="11"/>
      <c r="G25" s="11"/>
      <c r="H25" s="11"/>
      <c r="J25" s="54"/>
    </row>
    <row r="26" spans="2:10" s="9" customFormat="1" x14ac:dyDescent="0.25">
      <c r="B26" s="83"/>
      <c r="C26" s="81"/>
      <c r="D26" s="18"/>
      <c r="E26" s="11"/>
      <c r="F26" s="11"/>
      <c r="G26" s="11"/>
      <c r="H26" s="11"/>
      <c r="J26" s="54"/>
    </row>
    <row r="27" spans="2:10" s="9" customFormat="1" x14ac:dyDescent="0.25">
      <c r="B27" s="87" t="s">
        <v>294</v>
      </c>
      <c r="C27" s="88">
        <f>SUM(D27:H27)</f>
        <v>0</v>
      </c>
      <c r="D27" s="86">
        <f>SUM(D28:D30)</f>
        <v>0</v>
      </c>
      <c r="E27" s="23">
        <f>SUM(E28:E30)</f>
        <v>0</v>
      </c>
      <c r="F27" s="23">
        <f>SUM(F28:F30)</f>
        <v>0</v>
      </c>
      <c r="G27" s="23">
        <f>SUM(G28:G30)</f>
        <v>0</v>
      </c>
      <c r="H27" s="23">
        <f>SUM(H28:H30)</f>
        <v>0</v>
      </c>
      <c r="J27" s="60"/>
    </row>
    <row r="28" spans="2:10" s="9" customFormat="1" x14ac:dyDescent="0.25">
      <c r="B28" s="83"/>
      <c r="C28" s="81"/>
      <c r="D28" s="18"/>
      <c r="E28" s="11"/>
      <c r="F28" s="11"/>
      <c r="G28" s="11"/>
      <c r="H28" s="11"/>
      <c r="J28" s="54"/>
    </row>
    <row r="29" spans="2:10" s="9" customFormat="1" x14ac:dyDescent="0.25">
      <c r="B29" s="83"/>
      <c r="C29" s="81"/>
      <c r="D29" s="18"/>
      <c r="E29" s="11"/>
      <c r="F29" s="11"/>
      <c r="G29" s="11"/>
      <c r="H29" s="11"/>
      <c r="J29" s="54"/>
    </row>
    <row r="30" spans="2:10" s="9" customFormat="1" x14ac:dyDescent="0.25">
      <c r="B30" s="83"/>
      <c r="C30" s="81"/>
      <c r="D30" s="18"/>
      <c r="E30" s="11"/>
      <c r="F30" s="11"/>
      <c r="G30" s="11"/>
      <c r="H30" s="11"/>
      <c r="J30" s="54"/>
    </row>
    <row r="31" spans="2:10" s="24" customFormat="1" x14ac:dyDescent="0.25">
      <c r="B31" s="87" t="s">
        <v>17</v>
      </c>
      <c r="C31" s="88">
        <f t="shared" si="1"/>
        <v>181</v>
      </c>
      <c r="D31" s="86">
        <f t="shared" ref="D31:H31" si="4">SUM(D32:D34)</f>
        <v>0</v>
      </c>
      <c r="E31" s="89">
        <f t="shared" si="4"/>
        <v>181</v>
      </c>
      <c r="F31" s="23">
        <f t="shared" si="4"/>
        <v>0</v>
      </c>
      <c r="G31" s="23">
        <f t="shared" si="4"/>
        <v>0</v>
      </c>
      <c r="H31" s="23">
        <f t="shared" si="4"/>
        <v>0</v>
      </c>
      <c r="J31" s="60"/>
    </row>
    <row r="32" spans="2:10" x14ac:dyDescent="0.25">
      <c r="B32" s="83" t="s">
        <v>17</v>
      </c>
      <c r="C32" s="81">
        <f t="shared" si="1"/>
        <v>181</v>
      </c>
      <c r="D32" s="18"/>
      <c r="E32" s="1">
        <v>181</v>
      </c>
      <c r="F32" s="1"/>
      <c r="G32" s="1"/>
      <c r="H32" s="1"/>
      <c r="J32" s="54"/>
    </row>
    <row r="33" spans="2:10" x14ac:dyDescent="0.25">
      <c r="B33" s="83"/>
      <c r="C33" s="81">
        <f t="shared" si="1"/>
        <v>0</v>
      </c>
      <c r="D33" s="18"/>
      <c r="E33" s="1"/>
      <c r="F33" s="1"/>
      <c r="G33" s="1"/>
      <c r="H33" s="1"/>
      <c r="J33" s="54"/>
    </row>
    <row r="34" spans="2:10" x14ac:dyDescent="0.25">
      <c r="B34" s="83"/>
      <c r="C34" s="81">
        <f t="shared" si="1"/>
        <v>0</v>
      </c>
      <c r="D34" s="18"/>
      <c r="E34" s="1"/>
      <c r="F34" s="1"/>
      <c r="G34" s="1"/>
      <c r="H34" s="1"/>
      <c r="J34" s="54"/>
    </row>
    <row r="35" spans="2:10" s="24" customFormat="1" x14ac:dyDescent="0.25">
      <c r="B35" s="87" t="s">
        <v>19</v>
      </c>
      <c r="C35" s="88">
        <f t="shared" si="1"/>
        <v>235</v>
      </c>
      <c r="D35" s="90">
        <f t="shared" ref="D35:H35" si="5">SUM(D36:D38)</f>
        <v>43</v>
      </c>
      <c r="E35" s="89">
        <f t="shared" si="5"/>
        <v>192</v>
      </c>
      <c r="F35" s="23">
        <f t="shared" si="5"/>
        <v>0</v>
      </c>
      <c r="G35" s="23">
        <f t="shared" si="5"/>
        <v>0</v>
      </c>
      <c r="H35" s="23">
        <f t="shared" si="5"/>
        <v>0</v>
      </c>
      <c r="J35" s="60"/>
    </row>
    <row r="36" spans="2:10" x14ac:dyDescent="0.25">
      <c r="B36" s="83" t="s">
        <v>77</v>
      </c>
      <c r="C36" s="81">
        <f t="shared" si="1"/>
        <v>235</v>
      </c>
      <c r="D36" s="18">
        <v>43</v>
      </c>
      <c r="E36" s="1">
        <v>192</v>
      </c>
      <c r="F36" s="1"/>
      <c r="G36" s="1"/>
      <c r="H36" s="1"/>
      <c r="J36" s="54"/>
    </row>
    <row r="37" spans="2:10" x14ac:dyDescent="0.25">
      <c r="B37" s="83"/>
      <c r="C37" s="81">
        <f t="shared" si="1"/>
        <v>0</v>
      </c>
      <c r="D37" s="18"/>
      <c r="E37" s="1"/>
      <c r="F37" s="1"/>
      <c r="G37" s="1"/>
      <c r="H37" s="1"/>
      <c r="J37" s="54"/>
    </row>
    <row r="38" spans="2:10" x14ac:dyDescent="0.25">
      <c r="B38" s="83"/>
      <c r="C38" s="81">
        <f t="shared" si="1"/>
        <v>0</v>
      </c>
      <c r="D38" s="18"/>
      <c r="E38" s="1"/>
      <c r="F38" s="1"/>
      <c r="G38" s="1"/>
      <c r="H38" s="1"/>
      <c r="J38" s="54"/>
    </row>
    <row r="39" spans="2:10" s="24" customFormat="1" x14ac:dyDescent="0.25">
      <c r="B39" s="87" t="s">
        <v>20</v>
      </c>
      <c r="C39" s="88">
        <f t="shared" si="1"/>
        <v>96</v>
      </c>
      <c r="D39" s="86">
        <f t="shared" ref="D39:H39" si="6">SUM(D40:D42)</f>
        <v>0</v>
      </c>
      <c r="E39" s="89">
        <f t="shared" si="6"/>
        <v>96</v>
      </c>
      <c r="F39" s="23">
        <f t="shared" si="6"/>
        <v>0</v>
      </c>
      <c r="G39" s="23">
        <f t="shared" si="6"/>
        <v>0</v>
      </c>
      <c r="H39" s="23">
        <f t="shared" si="6"/>
        <v>0</v>
      </c>
      <c r="J39" s="60"/>
    </row>
    <row r="40" spans="2:10" x14ac:dyDescent="0.25">
      <c r="B40" s="83" t="s">
        <v>78</v>
      </c>
      <c r="C40" s="81">
        <f t="shared" si="1"/>
        <v>96</v>
      </c>
      <c r="D40" s="18"/>
      <c r="E40" s="1">
        <v>96</v>
      </c>
      <c r="F40" s="1"/>
      <c r="G40" s="1"/>
      <c r="H40" s="1"/>
      <c r="J40" s="54"/>
    </row>
    <row r="41" spans="2:10" x14ac:dyDescent="0.25">
      <c r="B41" s="83"/>
      <c r="C41" s="81">
        <f t="shared" si="1"/>
        <v>0</v>
      </c>
      <c r="D41" s="18"/>
      <c r="E41" s="1"/>
      <c r="F41" s="1"/>
      <c r="G41" s="1"/>
      <c r="H41" s="1"/>
      <c r="J41" s="56"/>
    </row>
    <row r="42" spans="2:10" ht="15.75" thickBot="1" x14ac:dyDescent="0.3">
      <c r="B42" s="84"/>
      <c r="C42" s="85">
        <f t="shared" si="1"/>
        <v>0</v>
      </c>
      <c r="D42" s="18"/>
      <c r="E42" s="1"/>
      <c r="F42" s="1"/>
      <c r="G42" s="1"/>
      <c r="H42" s="1"/>
      <c r="J42" s="57"/>
    </row>
    <row r="43" spans="2:10" x14ac:dyDescent="0.25">
      <c r="J43" s="58"/>
    </row>
    <row r="44" spans="2:10" s="9" customFormat="1" x14ac:dyDescent="0.25">
      <c r="B44" s="134" t="s">
        <v>119</v>
      </c>
      <c r="C44" s="135"/>
      <c r="D44" s="135"/>
      <c r="E44" s="135"/>
      <c r="F44" s="135"/>
      <c r="G44" s="135"/>
      <c r="H44" s="136"/>
      <c r="J44" s="61">
        <f>J11+J15+J19+J23+J27+J31+J35+J39</f>
        <v>0</v>
      </c>
    </row>
    <row r="45" spans="2:10" ht="15.75" thickBot="1" x14ac:dyDescent="0.3"/>
    <row r="46" spans="2:10" x14ac:dyDescent="0.25">
      <c r="B46" s="125" t="s">
        <v>295</v>
      </c>
      <c r="C46" s="126"/>
      <c r="D46" s="126"/>
      <c r="E46" s="126"/>
      <c r="F46" s="126"/>
      <c r="G46" s="126"/>
      <c r="H46" s="126"/>
      <c r="I46" s="126"/>
      <c r="J46" s="127"/>
    </row>
    <row r="47" spans="2:10" x14ac:dyDescent="0.25">
      <c r="B47" s="128"/>
      <c r="C47" s="129"/>
      <c r="D47" s="129"/>
      <c r="E47" s="129"/>
      <c r="F47" s="129"/>
      <c r="G47" s="129"/>
      <c r="H47" s="129"/>
      <c r="I47" s="129"/>
      <c r="J47" s="130"/>
    </row>
    <row r="48" spans="2:10" x14ac:dyDescent="0.25">
      <c r="B48" s="128"/>
      <c r="C48" s="129"/>
      <c r="D48" s="129"/>
      <c r="E48" s="129"/>
      <c r="F48" s="129"/>
      <c r="G48" s="129"/>
      <c r="H48" s="129"/>
      <c r="I48" s="129"/>
      <c r="J48" s="130"/>
    </row>
    <row r="49" spans="2:10" x14ac:dyDescent="0.25">
      <c r="B49" s="128"/>
      <c r="C49" s="129"/>
      <c r="D49" s="129"/>
      <c r="E49" s="129"/>
      <c r="F49" s="129"/>
      <c r="G49" s="129"/>
      <c r="H49" s="129"/>
      <c r="I49" s="129"/>
      <c r="J49" s="130"/>
    </row>
    <row r="50" spans="2:10" x14ac:dyDescent="0.25">
      <c r="B50" s="128"/>
      <c r="C50" s="129"/>
      <c r="D50" s="129"/>
      <c r="E50" s="129"/>
      <c r="F50" s="129"/>
      <c r="G50" s="129"/>
      <c r="H50" s="129"/>
      <c r="I50" s="129"/>
      <c r="J50" s="130"/>
    </row>
    <row r="51" spans="2:10" ht="15.75" thickBot="1" x14ac:dyDescent="0.3">
      <c r="B51" s="131"/>
      <c r="C51" s="132"/>
      <c r="D51" s="132"/>
      <c r="E51" s="132"/>
      <c r="F51" s="132"/>
      <c r="G51" s="132"/>
      <c r="H51" s="132"/>
      <c r="I51" s="132"/>
      <c r="J51" s="133"/>
    </row>
  </sheetData>
  <mergeCells count="7">
    <mergeCell ref="B46:J51"/>
    <mergeCell ref="B44:H44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DE79D"/>
  </sheetPr>
  <dimension ref="B2:J54"/>
  <sheetViews>
    <sheetView topLeftCell="A29" zoomScale="70" zoomScaleNormal="70" workbookViewId="0">
      <selection activeCell="K58" sqref="K58"/>
    </sheetView>
  </sheetViews>
  <sheetFormatPr baseColWidth="10" defaultColWidth="10.85546875" defaultRowHeight="15" x14ac:dyDescent="0.25"/>
  <cols>
    <col min="1" max="1" width="2.42578125" style="9" customWidth="1"/>
    <col min="2" max="2" width="24.85546875" style="9" customWidth="1"/>
    <col min="3" max="3" width="13.140625" style="9" customWidth="1"/>
    <col min="4" max="4" width="15" style="9" customWidth="1"/>
    <col min="5" max="5" width="16.85546875" style="9" customWidth="1"/>
    <col min="6" max="6" width="10.85546875" style="9"/>
    <col min="7" max="7" width="14.42578125" style="9" customWidth="1"/>
    <col min="8" max="8" width="10.85546875" style="9"/>
    <col min="9" max="9" width="3.42578125" style="9" customWidth="1"/>
    <col min="10" max="10" width="23.85546875" style="9" customWidth="1"/>
    <col min="11" max="16384" width="10.85546875" style="9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285</v>
      </c>
      <c r="D4" s="9" t="s">
        <v>284</v>
      </c>
    </row>
    <row r="5" spans="2:10" ht="15.75" x14ac:dyDescent="0.25">
      <c r="B5" s="3" t="s">
        <v>2</v>
      </c>
      <c r="C5" s="4" t="s">
        <v>283</v>
      </c>
    </row>
    <row r="6" spans="2:10" ht="15.75" x14ac:dyDescent="0.25">
      <c r="B6" s="3"/>
      <c r="C6" s="4"/>
      <c r="E6"/>
      <c r="F6"/>
    </row>
    <row r="7" spans="2:10" ht="15.75" x14ac:dyDescent="0.25">
      <c r="B7" s="3" t="s">
        <v>4</v>
      </c>
      <c r="C7" s="4">
        <f>C11+C17+C21+C25+C29+C34+C38+C42</f>
        <v>2323</v>
      </c>
      <c r="E7"/>
      <c r="F7"/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212</v>
      </c>
    </row>
    <row r="10" spans="2:10" ht="29.1" customHeight="1" x14ac:dyDescent="0.25">
      <c r="B10" s="139"/>
      <c r="C10" s="141"/>
      <c r="D10" s="73" t="s">
        <v>8</v>
      </c>
      <c r="E10" s="69" t="s">
        <v>9</v>
      </c>
      <c r="F10" s="69" t="s">
        <v>10</v>
      </c>
      <c r="G10" s="69" t="s">
        <v>11</v>
      </c>
      <c r="H10" s="69" t="s">
        <v>12</v>
      </c>
      <c r="J10" s="143"/>
    </row>
    <row r="11" spans="2:10" s="19" customFormat="1" x14ac:dyDescent="0.25">
      <c r="B11" s="91" t="s">
        <v>13</v>
      </c>
      <c r="C11" s="92">
        <f>SUM(C12:C16)</f>
        <v>885</v>
      </c>
      <c r="D11" s="93">
        <f>SUM(D12:D16)</f>
        <v>150</v>
      </c>
      <c r="E11" s="71">
        <f>SUM(E12:E15)</f>
        <v>410</v>
      </c>
      <c r="F11" s="71">
        <f>SUM(F12:F15)</f>
        <v>325</v>
      </c>
      <c r="G11" s="10">
        <f>SUM(G12:G15)</f>
        <v>0</v>
      </c>
      <c r="H11" s="10">
        <f>SUM(H12:H15)</f>
        <v>0</v>
      </c>
      <c r="I11" s="9"/>
      <c r="J11" s="46"/>
    </row>
    <row r="12" spans="2:10" x14ac:dyDescent="0.25">
      <c r="B12" s="83" t="s">
        <v>282</v>
      </c>
      <c r="C12" s="81">
        <v>55</v>
      </c>
      <c r="D12" s="18"/>
      <c r="E12" s="11"/>
      <c r="F12" s="11">
        <v>55</v>
      </c>
      <c r="G12" s="11"/>
      <c r="H12" s="11"/>
      <c r="J12" s="72"/>
    </row>
    <row r="13" spans="2:10" x14ac:dyDescent="0.25">
      <c r="B13" s="83" t="s">
        <v>281</v>
      </c>
      <c r="C13" s="81">
        <v>270</v>
      </c>
      <c r="D13" s="18"/>
      <c r="E13" s="11"/>
      <c r="F13" s="11">
        <v>270</v>
      </c>
      <c r="G13" s="11"/>
      <c r="H13" s="11"/>
      <c r="J13" s="72"/>
    </row>
    <row r="14" spans="2:10" x14ac:dyDescent="0.25">
      <c r="B14" s="83" t="s">
        <v>280</v>
      </c>
      <c r="C14" s="81">
        <v>140</v>
      </c>
      <c r="D14" s="18"/>
      <c r="E14" s="11">
        <v>140</v>
      </c>
      <c r="F14" s="11"/>
      <c r="G14" s="11"/>
      <c r="H14" s="11"/>
      <c r="J14" s="72"/>
    </row>
    <row r="15" spans="2:10" x14ac:dyDescent="0.25">
      <c r="B15" s="83" t="s">
        <v>279</v>
      </c>
      <c r="C15" s="81">
        <v>270</v>
      </c>
      <c r="D15" s="18"/>
      <c r="E15" s="11">
        <v>270</v>
      </c>
      <c r="F15" s="11"/>
      <c r="G15" s="11"/>
      <c r="H15" s="11"/>
      <c r="J15" s="72"/>
    </row>
    <row r="16" spans="2:10" x14ac:dyDescent="0.25">
      <c r="B16" s="83" t="s">
        <v>278</v>
      </c>
      <c r="C16" s="81">
        <v>150</v>
      </c>
      <c r="D16" s="18">
        <v>150</v>
      </c>
      <c r="E16" s="11"/>
      <c r="F16" s="11"/>
      <c r="G16" s="11"/>
      <c r="H16" s="11"/>
      <c r="J16" s="72"/>
    </row>
    <row r="17" spans="2:10" s="19" customFormat="1" x14ac:dyDescent="0.25">
      <c r="B17" s="91" t="s">
        <v>14</v>
      </c>
      <c r="C17" s="92">
        <f t="shared" ref="C17:H17" si="0">SUM(C18:C20)</f>
        <v>150</v>
      </c>
      <c r="D17" s="70">
        <f t="shared" si="0"/>
        <v>0</v>
      </c>
      <c r="E17" s="10">
        <f t="shared" si="0"/>
        <v>0</v>
      </c>
      <c r="F17" s="71">
        <f t="shared" si="0"/>
        <v>150</v>
      </c>
      <c r="G17" s="10">
        <f t="shared" si="0"/>
        <v>0</v>
      </c>
      <c r="H17" s="10">
        <f t="shared" si="0"/>
        <v>0</v>
      </c>
      <c r="I17" s="9"/>
      <c r="J17" s="55"/>
    </row>
    <row r="18" spans="2:10" x14ac:dyDescent="0.25">
      <c r="B18" s="83" t="s">
        <v>277</v>
      </c>
      <c r="C18" s="81">
        <v>110</v>
      </c>
      <c r="D18" s="18"/>
      <c r="E18" s="11"/>
      <c r="F18" s="11">
        <v>110</v>
      </c>
      <c r="G18" s="11"/>
      <c r="H18" s="11"/>
      <c r="J18" s="72"/>
    </row>
    <row r="19" spans="2:10" x14ac:dyDescent="0.25">
      <c r="B19" s="83" t="s">
        <v>276</v>
      </c>
      <c r="C19" s="81">
        <v>40</v>
      </c>
      <c r="D19" s="18"/>
      <c r="E19" s="11"/>
      <c r="F19" s="11">
        <v>40</v>
      </c>
      <c r="G19" s="11"/>
      <c r="H19" s="11"/>
      <c r="J19" s="72"/>
    </row>
    <row r="20" spans="2:10" x14ac:dyDescent="0.25">
      <c r="B20" s="83"/>
      <c r="C20" s="81"/>
      <c r="D20" s="18"/>
      <c r="E20" s="11"/>
      <c r="F20" s="11"/>
      <c r="G20" s="11"/>
      <c r="H20" s="11"/>
      <c r="J20" s="72"/>
    </row>
    <row r="21" spans="2:10" s="19" customFormat="1" x14ac:dyDescent="0.25">
      <c r="B21" s="91" t="s">
        <v>15</v>
      </c>
      <c r="C21" s="92">
        <f t="shared" ref="C21:H21" si="1">SUM(C22:C24)</f>
        <v>560</v>
      </c>
      <c r="D21" s="70">
        <f t="shared" si="1"/>
        <v>0</v>
      </c>
      <c r="E21" s="10">
        <f t="shared" si="1"/>
        <v>0</v>
      </c>
      <c r="F21" s="71">
        <f t="shared" si="1"/>
        <v>560</v>
      </c>
      <c r="G21" s="10">
        <f t="shared" si="1"/>
        <v>0</v>
      </c>
      <c r="H21" s="10">
        <f t="shared" si="1"/>
        <v>0</v>
      </c>
      <c r="I21" s="9"/>
      <c r="J21" s="55"/>
    </row>
    <row r="22" spans="2:10" x14ac:dyDescent="0.25">
      <c r="B22" s="83" t="s">
        <v>275</v>
      </c>
      <c r="C22" s="81">
        <v>100</v>
      </c>
      <c r="D22" s="18"/>
      <c r="E22" s="11"/>
      <c r="F22" s="11">
        <v>100</v>
      </c>
      <c r="G22" s="11"/>
      <c r="H22" s="11"/>
      <c r="J22" s="72"/>
    </row>
    <row r="23" spans="2:10" x14ac:dyDescent="0.25">
      <c r="B23" s="83" t="s">
        <v>274</v>
      </c>
      <c r="C23" s="81">
        <v>200</v>
      </c>
      <c r="D23" s="18"/>
      <c r="E23" s="11"/>
      <c r="F23" s="11">
        <v>200</v>
      </c>
      <c r="G23" s="11"/>
      <c r="H23" s="11"/>
      <c r="J23" s="72"/>
    </row>
    <row r="24" spans="2:10" x14ac:dyDescent="0.25">
      <c r="B24" s="83" t="s">
        <v>273</v>
      </c>
      <c r="C24" s="81">
        <v>260</v>
      </c>
      <c r="D24" s="18"/>
      <c r="E24" s="11"/>
      <c r="F24" s="11">
        <v>260</v>
      </c>
      <c r="G24" s="11"/>
      <c r="H24" s="11"/>
      <c r="J24" s="72"/>
    </row>
    <row r="25" spans="2:10" s="19" customFormat="1" x14ac:dyDescent="0.25">
      <c r="B25" s="91" t="s">
        <v>16</v>
      </c>
      <c r="C25" s="92">
        <f>SUM(C26:C27)</f>
        <v>68</v>
      </c>
      <c r="D25" s="70">
        <f>SUM(D26:D28)</f>
        <v>0</v>
      </c>
      <c r="E25" s="10">
        <f>SUM(E26:E28)</f>
        <v>0</v>
      </c>
      <c r="F25" s="71">
        <f>SUM(F26:F28)</f>
        <v>68</v>
      </c>
      <c r="G25" s="10">
        <f>SUM(G26:G28)</f>
        <v>0</v>
      </c>
      <c r="H25" s="10">
        <f>SUM(H26:H28)</f>
        <v>0</v>
      </c>
      <c r="I25" s="9"/>
      <c r="J25" s="55"/>
    </row>
    <row r="26" spans="2:10" x14ac:dyDescent="0.25">
      <c r="B26" s="83" t="s">
        <v>272</v>
      </c>
      <c r="C26" s="81">
        <v>30</v>
      </c>
      <c r="D26" s="18"/>
      <c r="E26" s="11"/>
      <c r="F26" s="11">
        <v>30</v>
      </c>
      <c r="G26" s="11"/>
      <c r="H26" s="11"/>
      <c r="J26" s="72"/>
    </row>
    <row r="27" spans="2:10" x14ac:dyDescent="0.25">
      <c r="B27" s="83" t="s">
        <v>271</v>
      </c>
      <c r="C27" s="81">
        <v>38</v>
      </c>
      <c r="D27" s="18"/>
      <c r="E27" s="11"/>
      <c r="F27" s="11">
        <v>38</v>
      </c>
      <c r="G27" s="11"/>
      <c r="H27" s="11"/>
      <c r="J27" s="72"/>
    </row>
    <row r="28" spans="2:10" x14ac:dyDescent="0.25">
      <c r="B28" s="83"/>
      <c r="C28" s="81"/>
      <c r="D28" s="18"/>
      <c r="E28" s="11"/>
      <c r="F28" s="11"/>
      <c r="G28" s="11"/>
      <c r="H28" s="11"/>
      <c r="J28" s="72"/>
    </row>
    <row r="29" spans="2:10" s="19" customFormat="1" x14ac:dyDescent="0.25">
      <c r="B29" s="91" t="s">
        <v>17</v>
      </c>
      <c r="C29" s="92">
        <f t="shared" ref="C29:H29" si="2">SUM(C30:C33)</f>
        <v>225</v>
      </c>
      <c r="D29" s="70">
        <f t="shared" si="2"/>
        <v>0</v>
      </c>
      <c r="E29" s="71">
        <f t="shared" si="2"/>
        <v>195</v>
      </c>
      <c r="F29" s="71">
        <f t="shared" si="2"/>
        <v>30</v>
      </c>
      <c r="G29" s="10">
        <f t="shared" si="2"/>
        <v>0</v>
      </c>
      <c r="H29" s="10">
        <f t="shared" si="2"/>
        <v>0</v>
      </c>
      <c r="I29" s="9"/>
      <c r="J29" s="55"/>
    </row>
    <row r="30" spans="2:10" x14ac:dyDescent="0.25">
      <c r="B30" s="83" t="s">
        <v>270</v>
      </c>
      <c r="C30" s="81">
        <v>65</v>
      </c>
      <c r="D30" s="18"/>
      <c r="E30" s="11">
        <v>65</v>
      </c>
      <c r="F30" s="11"/>
      <c r="G30" s="11"/>
      <c r="H30" s="11"/>
      <c r="J30" s="72"/>
    </row>
    <row r="31" spans="2:10" x14ac:dyDescent="0.25">
      <c r="B31" s="83" t="s">
        <v>269</v>
      </c>
      <c r="C31" s="81">
        <v>50</v>
      </c>
      <c r="D31" s="18"/>
      <c r="E31" s="11">
        <v>50</v>
      </c>
      <c r="F31" s="11"/>
      <c r="G31" s="11"/>
      <c r="H31" s="11"/>
      <c r="J31" s="72"/>
    </row>
    <row r="32" spans="2:10" x14ac:dyDescent="0.25">
      <c r="B32" s="83" t="s">
        <v>268</v>
      </c>
      <c r="C32" s="81">
        <v>80</v>
      </c>
      <c r="D32" s="18"/>
      <c r="E32" s="11">
        <v>80</v>
      </c>
      <c r="F32" s="11"/>
      <c r="G32" s="11"/>
      <c r="H32" s="11"/>
      <c r="J32" s="72"/>
    </row>
    <row r="33" spans="2:10" x14ac:dyDescent="0.25">
      <c r="B33" s="83" t="s">
        <v>267</v>
      </c>
      <c r="C33" s="81">
        <v>30</v>
      </c>
      <c r="D33" s="18"/>
      <c r="E33" s="11"/>
      <c r="F33" s="11">
        <v>30</v>
      </c>
      <c r="G33" s="11"/>
      <c r="H33" s="11"/>
      <c r="J33" s="72"/>
    </row>
    <row r="34" spans="2:10" s="19" customFormat="1" x14ac:dyDescent="0.25">
      <c r="B34" s="91" t="s">
        <v>18</v>
      </c>
      <c r="C34" s="92">
        <f>SUM(C35:C36)</f>
        <v>90</v>
      </c>
      <c r="D34" s="70">
        <f>SUM(D35:D37)</f>
        <v>0</v>
      </c>
      <c r="E34" s="10">
        <f>SUM(E35:E37)</f>
        <v>0</v>
      </c>
      <c r="F34" s="10">
        <f>SUM(F35:F37)</f>
        <v>0</v>
      </c>
      <c r="G34" s="10">
        <f>SUM(G35:G37)</f>
        <v>0</v>
      </c>
      <c r="H34" s="71">
        <f>SUM(H35:H37)</f>
        <v>90</v>
      </c>
      <c r="I34" s="9"/>
      <c r="J34" s="55"/>
    </row>
    <row r="35" spans="2:10" x14ac:dyDescent="0.25">
      <c r="B35" s="83" t="s">
        <v>266</v>
      </c>
      <c r="C35" s="81">
        <v>20</v>
      </c>
      <c r="D35" s="18"/>
      <c r="E35" s="11"/>
      <c r="F35" s="11"/>
      <c r="G35" s="11"/>
      <c r="H35" s="11">
        <v>20</v>
      </c>
      <c r="J35" s="72"/>
    </row>
    <row r="36" spans="2:10" x14ac:dyDescent="0.25">
      <c r="B36" s="83" t="s">
        <v>265</v>
      </c>
      <c r="C36" s="81">
        <v>70</v>
      </c>
      <c r="D36" s="18"/>
      <c r="E36" s="11"/>
      <c r="F36" s="11"/>
      <c r="G36" s="11"/>
      <c r="H36" s="11">
        <v>70</v>
      </c>
      <c r="J36" s="72"/>
    </row>
    <row r="37" spans="2:10" x14ac:dyDescent="0.25">
      <c r="B37" s="83"/>
      <c r="C37" s="81"/>
      <c r="D37" s="18"/>
      <c r="E37" s="11"/>
      <c r="F37" s="11"/>
      <c r="G37" s="11"/>
      <c r="H37" s="11"/>
      <c r="J37" s="72"/>
    </row>
    <row r="38" spans="2:10" x14ac:dyDescent="0.25">
      <c r="B38" s="91" t="s">
        <v>20</v>
      </c>
      <c r="C38" s="92">
        <f>SUM(C39:C40)</f>
        <v>100</v>
      </c>
      <c r="D38" s="70">
        <f>SUM(D39:D41)</f>
        <v>0</v>
      </c>
      <c r="E38" s="71">
        <f>SUM(E39:E41)</f>
        <v>35</v>
      </c>
      <c r="F38" s="71">
        <f>SUM(F39:F41)</f>
        <v>65</v>
      </c>
      <c r="G38" s="10">
        <f>SUM(G39:G41)</f>
        <v>0</v>
      </c>
      <c r="H38" s="10">
        <f>SUM(H39:H41)</f>
        <v>0</v>
      </c>
      <c r="J38" s="55"/>
    </row>
    <row r="39" spans="2:10" x14ac:dyDescent="0.25">
      <c r="B39" s="83" t="s">
        <v>264</v>
      </c>
      <c r="C39" s="81">
        <v>35</v>
      </c>
      <c r="D39" s="18"/>
      <c r="E39" s="11">
        <v>35</v>
      </c>
      <c r="F39" s="11"/>
      <c r="G39" s="11"/>
      <c r="H39" s="11"/>
      <c r="J39" s="72"/>
    </row>
    <row r="40" spans="2:10" x14ac:dyDescent="0.25">
      <c r="B40" s="83" t="s">
        <v>263</v>
      </c>
      <c r="C40" s="81">
        <v>65</v>
      </c>
      <c r="D40" s="18"/>
      <c r="E40" s="11"/>
      <c r="F40" s="11">
        <v>65</v>
      </c>
      <c r="G40" s="11"/>
      <c r="H40" s="11"/>
      <c r="J40" s="72"/>
    </row>
    <row r="41" spans="2:10" x14ac:dyDescent="0.25">
      <c r="B41" s="83"/>
      <c r="C41" s="81"/>
      <c r="D41" s="18"/>
      <c r="E41" s="11"/>
      <c r="F41" s="11"/>
      <c r="G41" s="11"/>
      <c r="H41" s="11"/>
      <c r="J41" s="72"/>
    </row>
    <row r="42" spans="2:10" x14ac:dyDescent="0.25">
      <c r="B42" s="91" t="s">
        <v>262</v>
      </c>
      <c r="C42" s="92">
        <f t="shared" ref="C42:H42" si="3">SUM(C43:C45)</f>
        <v>245</v>
      </c>
      <c r="D42" s="70">
        <f t="shared" si="3"/>
        <v>0</v>
      </c>
      <c r="E42" s="71">
        <f t="shared" si="3"/>
        <v>15</v>
      </c>
      <c r="F42" s="71">
        <f t="shared" si="3"/>
        <v>230</v>
      </c>
      <c r="G42" s="10">
        <f t="shared" si="3"/>
        <v>0</v>
      </c>
      <c r="H42" s="10">
        <f t="shared" si="3"/>
        <v>0</v>
      </c>
      <c r="J42" s="55"/>
    </row>
    <row r="43" spans="2:10" x14ac:dyDescent="0.25">
      <c r="B43" s="83" t="s">
        <v>261</v>
      </c>
      <c r="C43" s="81">
        <v>245</v>
      </c>
      <c r="D43" s="18"/>
      <c r="E43" s="11">
        <v>15</v>
      </c>
      <c r="F43" s="11">
        <v>230</v>
      </c>
      <c r="G43" s="11"/>
      <c r="H43" s="11"/>
      <c r="J43" s="13"/>
    </row>
    <row r="44" spans="2:10" x14ac:dyDescent="0.25">
      <c r="B44" s="83" t="s">
        <v>260</v>
      </c>
      <c r="C44" s="81"/>
      <c r="D44" s="18"/>
      <c r="E44" s="11"/>
      <c r="F44" s="11"/>
      <c r="G44" s="11"/>
      <c r="H44" s="11"/>
      <c r="J44" s="13"/>
    </row>
    <row r="45" spans="2:10" ht="15.75" thickBot="1" x14ac:dyDescent="0.3">
      <c r="B45" s="84"/>
      <c r="C45" s="85"/>
      <c r="D45" s="18"/>
      <c r="E45" s="11"/>
      <c r="F45" s="11"/>
      <c r="G45" s="11"/>
      <c r="H45" s="11"/>
      <c r="J45" s="29"/>
    </row>
    <row r="47" spans="2:10" x14ac:dyDescent="0.25">
      <c r="B47" s="134" t="s">
        <v>119</v>
      </c>
      <c r="C47" s="135"/>
      <c r="D47" s="135"/>
      <c r="E47" s="135"/>
      <c r="F47" s="135"/>
      <c r="G47" s="135"/>
      <c r="H47" s="136"/>
      <c r="J47" s="61">
        <f>J11+J17+J21+J25+J29+J34+J38+J42</f>
        <v>0</v>
      </c>
    </row>
    <row r="48" spans="2:10" ht="15.75" thickBot="1" x14ac:dyDescent="0.3"/>
    <row r="49" spans="2:10" x14ac:dyDescent="0.25">
      <c r="B49" s="125" t="s">
        <v>259</v>
      </c>
      <c r="C49" s="126"/>
      <c r="D49" s="126"/>
      <c r="E49" s="126"/>
      <c r="F49" s="126"/>
      <c r="G49" s="126"/>
      <c r="H49" s="126"/>
      <c r="I49" s="126"/>
      <c r="J49" s="127"/>
    </row>
    <row r="50" spans="2:10" x14ac:dyDescent="0.25">
      <c r="B50" s="128"/>
      <c r="C50" s="129"/>
      <c r="D50" s="129"/>
      <c r="E50" s="129"/>
      <c r="F50" s="129"/>
      <c r="G50" s="129"/>
      <c r="H50" s="129"/>
      <c r="I50" s="129"/>
      <c r="J50" s="130"/>
    </row>
    <row r="51" spans="2:10" x14ac:dyDescent="0.25">
      <c r="B51" s="128"/>
      <c r="C51" s="129"/>
      <c r="D51" s="129"/>
      <c r="E51" s="129"/>
      <c r="F51" s="129"/>
      <c r="G51" s="129"/>
      <c r="H51" s="129"/>
      <c r="I51" s="129"/>
      <c r="J51" s="130"/>
    </row>
    <row r="52" spans="2:10" x14ac:dyDescent="0.25">
      <c r="B52" s="128"/>
      <c r="C52" s="129"/>
      <c r="D52" s="129"/>
      <c r="E52" s="129"/>
      <c r="F52" s="129"/>
      <c r="G52" s="129"/>
      <c r="H52" s="129"/>
      <c r="I52" s="129"/>
      <c r="J52" s="130"/>
    </row>
    <row r="53" spans="2:10" x14ac:dyDescent="0.25">
      <c r="B53" s="128"/>
      <c r="C53" s="129"/>
      <c r="D53" s="129"/>
      <c r="E53" s="129"/>
      <c r="F53" s="129"/>
      <c r="G53" s="129"/>
      <c r="H53" s="129"/>
      <c r="I53" s="129"/>
      <c r="J53" s="130"/>
    </row>
    <row r="54" spans="2:10" ht="15.75" thickBot="1" x14ac:dyDescent="0.3">
      <c r="B54" s="131"/>
      <c r="C54" s="132"/>
      <c r="D54" s="132"/>
      <c r="E54" s="132"/>
      <c r="F54" s="132"/>
      <c r="G54" s="132"/>
      <c r="H54" s="132"/>
      <c r="I54" s="132"/>
      <c r="J54" s="133"/>
    </row>
  </sheetData>
  <mergeCells count="7">
    <mergeCell ref="B49:J54"/>
    <mergeCell ref="B2:J2"/>
    <mergeCell ref="B9:B10"/>
    <mergeCell ref="C9:C10"/>
    <mergeCell ref="D9:H9"/>
    <mergeCell ref="J9:J10"/>
    <mergeCell ref="B47:H4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</sheetPr>
  <dimension ref="B2:M43"/>
  <sheetViews>
    <sheetView showZeros="0" zoomScale="70" zoomScaleNormal="70" workbookViewId="0">
      <selection activeCell="C5" sqref="C5"/>
    </sheetView>
  </sheetViews>
  <sheetFormatPr baseColWidth="10" defaultColWidth="11.570312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5" style="9" customWidth="1"/>
    <col min="5" max="5" width="13.5703125" style="9" customWidth="1"/>
    <col min="6" max="6" width="11.5703125" style="9"/>
    <col min="7" max="7" width="12.5703125" style="9" customWidth="1"/>
    <col min="8" max="8" width="11.5703125" style="9"/>
    <col min="9" max="9" width="3.42578125" style="9" customWidth="1"/>
    <col min="10" max="10" width="23.85546875" style="9" customWidth="1"/>
    <col min="11" max="11" width="14.28515625" style="9" customWidth="1"/>
    <col min="12" max="16384" width="11.5703125" style="9"/>
  </cols>
  <sheetData>
    <row r="2" spans="2:13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3" ht="15.75" x14ac:dyDescent="0.25">
      <c r="B4" s="3" t="s">
        <v>28</v>
      </c>
      <c r="C4" s="3" t="s">
        <v>189</v>
      </c>
    </row>
    <row r="5" spans="2:13" ht="15.75" x14ac:dyDescent="0.25">
      <c r="B5" s="3" t="s">
        <v>2</v>
      </c>
      <c r="C5" s="4" t="s">
        <v>322</v>
      </c>
    </row>
    <row r="6" spans="2:13" ht="15.75" x14ac:dyDescent="0.25">
      <c r="B6" s="3"/>
      <c r="C6" s="4"/>
    </row>
    <row r="7" spans="2:13" ht="15.75" x14ac:dyDescent="0.25">
      <c r="B7" s="3" t="s">
        <v>4</v>
      </c>
      <c r="C7" s="4">
        <f>C11+C15+C19+C23+C27+C31</f>
        <v>1261</v>
      </c>
    </row>
    <row r="8" spans="2:13" ht="15.75" thickBot="1" x14ac:dyDescent="0.3"/>
    <row r="9" spans="2:13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3" ht="29.1" customHeight="1" x14ac:dyDescent="0.25">
      <c r="B10" s="139"/>
      <c r="C10" s="141"/>
      <c r="D10" s="73" t="s">
        <v>8</v>
      </c>
      <c r="E10" s="68" t="s">
        <v>9</v>
      </c>
      <c r="F10" s="68" t="s">
        <v>10</v>
      </c>
      <c r="G10" s="68" t="s">
        <v>11</v>
      </c>
      <c r="H10" s="68" t="s">
        <v>12</v>
      </c>
      <c r="J10" s="143"/>
    </row>
    <row r="11" spans="2:13" s="24" customFormat="1" x14ac:dyDescent="0.25">
      <c r="B11" s="87" t="s">
        <v>13</v>
      </c>
      <c r="C11" s="88">
        <v>796</v>
      </c>
      <c r="D11" s="86">
        <f t="shared" ref="D11:H11" si="0">SUM(D12:D14)</f>
        <v>0</v>
      </c>
      <c r="E11" s="89">
        <v>796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49"/>
      <c r="M11" s="53"/>
    </row>
    <row r="12" spans="2:13" x14ac:dyDescent="0.25">
      <c r="B12" s="83"/>
      <c r="C12" s="81">
        <f>SUM(D12:H12)</f>
        <v>0</v>
      </c>
      <c r="D12" s="18"/>
      <c r="E12" s="11"/>
      <c r="F12" s="11"/>
      <c r="G12" s="11"/>
      <c r="H12" s="11"/>
      <c r="J12" s="54"/>
    </row>
    <row r="13" spans="2:13" x14ac:dyDescent="0.25">
      <c r="B13" s="83"/>
      <c r="C13" s="81">
        <f t="shared" ref="C13:C34" si="1">SUM(D13:H13)</f>
        <v>0</v>
      </c>
      <c r="D13" s="18"/>
      <c r="E13" s="11"/>
      <c r="F13" s="11"/>
      <c r="G13" s="11"/>
      <c r="H13" s="11"/>
      <c r="J13" s="54"/>
    </row>
    <row r="14" spans="2:13" x14ac:dyDescent="0.25">
      <c r="B14" s="83"/>
      <c r="C14" s="81">
        <f t="shared" si="1"/>
        <v>0</v>
      </c>
      <c r="D14" s="18"/>
      <c r="E14" s="11"/>
      <c r="F14" s="11"/>
      <c r="G14" s="11"/>
      <c r="H14" s="11"/>
      <c r="J14" s="54"/>
    </row>
    <row r="15" spans="2:13" s="24" customFormat="1" x14ac:dyDescent="0.25">
      <c r="B15" s="87" t="s">
        <v>14</v>
      </c>
      <c r="C15" s="88">
        <v>43</v>
      </c>
      <c r="D15" s="86">
        <f t="shared" ref="D15:H15" si="2">SUM(D16:D18)</f>
        <v>0</v>
      </c>
      <c r="E15" s="23">
        <f t="shared" si="2"/>
        <v>0</v>
      </c>
      <c r="F15" s="89">
        <v>43</v>
      </c>
      <c r="G15" s="23">
        <f t="shared" si="2"/>
        <v>0</v>
      </c>
      <c r="H15" s="23">
        <f t="shared" si="2"/>
        <v>0</v>
      </c>
      <c r="J15" s="60"/>
    </row>
    <row r="16" spans="2:13" x14ac:dyDescent="0.25">
      <c r="B16" s="83"/>
      <c r="C16" s="81">
        <f t="shared" si="1"/>
        <v>0</v>
      </c>
      <c r="D16" s="18"/>
      <c r="E16" s="11"/>
      <c r="F16" s="11"/>
      <c r="G16" s="11"/>
      <c r="H16" s="11"/>
      <c r="J16" s="54"/>
    </row>
    <row r="17" spans="2:10" x14ac:dyDescent="0.25">
      <c r="B17" s="83"/>
      <c r="C17" s="81">
        <f t="shared" si="1"/>
        <v>0</v>
      </c>
      <c r="D17" s="18"/>
      <c r="E17" s="11"/>
      <c r="F17" s="11"/>
      <c r="G17" s="11"/>
      <c r="H17" s="11"/>
      <c r="J17" s="54"/>
    </row>
    <row r="18" spans="2:10" x14ac:dyDescent="0.25">
      <c r="B18" s="83"/>
      <c r="C18" s="81">
        <f t="shared" si="1"/>
        <v>0</v>
      </c>
      <c r="D18" s="18"/>
      <c r="E18" s="11"/>
      <c r="F18" s="11"/>
      <c r="G18" s="11"/>
      <c r="H18" s="11"/>
      <c r="J18" s="54"/>
    </row>
    <row r="19" spans="2:10" s="24" customFormat="1" x14ac:dyDescent="0.25">
      <c r="B19" s="87" t="s">
        <v>15</v>
      </c>
      <c r="C19" s="88">
        <v>300</v>
      </c>
      <c r="D19" s="86">
        <f t="shared" ref="D19:H19" si="3">SUM(D20:D22)</f>
        <v>0</v>
      </c>
      <c r="E19" s="23">
        <f t="shared" si="3"/>
        <v>0</v>
      </c>
      <c r="F19" s="89">
        <v>300</v>
      </c>
      <c r="G19" s="23">
        <f t="shared" si="3"/>
        <v>0</v>
      </c>
      <c r="H19" s="23">
        <f t="shared" si="3"/>
        <v>0</v>
      </c>
      <c r="J19" s="60"/>
    </row>
    <row r="20" spans="2:10" x14ac:dyDescent="0.25">
      <c r="B20" s="83"/>
      <c r="C20" s="81">
        <f t="shared" si="1"/>
        <v>0</v>
      </c>
      <c r="D20" s="18"/>
      <c r="E20" s="11"/>
      <c r="F20" s="11"/>
      <c r="G20" s="11"/>
      <c r="H20" s="11"/>
      <c r="J20" s="54"/>
    </row>
    <row r="21" spans="2:10" x14ac:dyDescent="0.25">
      <c r="B21" s="83"/>
      <c r="C21" s="81">
        <f t="shared" si="1"/>
        <v>0</v>
      </c>
      <c r="D21" s="18"/>
      <c r="E21" s="11"/>
      <c r="F21" s="11"/>
      <c r="G21" s="11"/>
      <c r="H21" s="11"/>
      <c r="J21" s="54"/>
    </row>
    <row r="22" spans="2:10" x14ac:dyDescent="0.25">
      <c r="B22" s="83"/>
      <c r="C22" s="81">
        <f t="shared" si="1"/>
        <v>0</v>
      </c>
      <c r="D22" s="18"/>
      <c r="E22" s="11"/>
      <c r="F22" s="11"/>
      <c r="G22" s="11"/>
      <c r="H22" s="11"/>
      <c r="J22" s="54"/>
    </row>
    <row r="23" spans="2:10" s="24" customFormat="1" x14ac:dyDescent="0.25">
      <c r="B23" s="87" t="s">
        <v>16</v>
      </c>
      <c r="C23" s="88">
        <v>25</v>
      </c>
      <c r="D23" s="86">
        <f t="shared" ref="D23:H23" si="4">SUM(D24:D26)</f>
        <v>0</v>
      </c>
      <c r="E23" s="23">
        <f t="shared" si="4"/>
        <v>0</v>
      </c>
      <c r="F23" s="89">
        <v>25</v>
      </c>
      <c r="G23" s="23">
        <f t="shared" si="4"/>
        <v>0</v>
      </c>
      <c r="H23" s="23">
        <f t="shared" si="4"/>
        <v>0</v>
      </c>
      <c r="J23" s="60"/>
    </row>
    <row r="24" spans="2:10" x14ac:dyDescent="0.25">
      <c r="B24" s="83"/>
      <c r="C24" s="81">
        <f t="shared" si="1"/>
        <v>0</v>
      </c>
      <c r="D24" s="18"/>
      <c r="E24" s="11"/>
      <c r="F24" s="11"/>
      <c r="G24" s="11"/>
      <c r="H24" s="11"/>
      <c r="J24" s="54"/>
    </row>
    <row r="25" spans="2:10" x14ac:dyDescent="0.25">
      <c r="B25" s="83"/>
      <c r="C25" s="81">
        <f t="shared" si="1"/>
        <v>0</v>
      </c>
      <c r="D25" s="18"/>
      <c r="E25" s="11"/>
      <c r="F25" s="11"/>
      <c r="G25" s="11"/>
      <c r="H25" s="11"/>
      <c r="J25" s="54"/>
    </row>
    <row r="26" spans="2:10" x14ac:dyDescent="0.25">
      <c r="B26" s="83"/>
      <c r="C26" s="81">
        <f t="shared" si="1"/>
        <v>0</v>
      </c>
      <c r="D26" s="18"/>
      <c r="E26" s="11"/>
      <c r="F26" s="11"/>
      <c r="G26" s="11"/>
      <c r="H26" s="11"/>
      <c r="J26" s="54"/>
    </row>
    <row r="27" spans="2:10" s="24" customFormat="1" x14ac:dyDescent="0.25">
      <c r="B27" s="87" t="s">
        <v>17</v>
      </c>
      <c r="C27" s="88">
        <v>21</v>
      </c>
      <c r="D27" s="86">
        <f t="shared" ref="D27:H27" si="5">SUM(D28:D30)</f>
        <v>0</v>
      </c>
      <c r="E27" s="89">
        <v>21</v>
      </c>
      <c r="F27" s="23">
        <f t="shared" si="5"/>
        <v>0</v>
      </c>
      <c r="G27" s="23">
        <f t="shared" si="5"/>
        <v>0</v>
      </c>
      <c r="H27" s="23">
        <f t="shared" si="5"/>
        <v>0</v>
      </c>
      <c r="J27" s="60"/>
    </row>
    <row r="28" spans="2:10" x14ac:dyDescent="0.25">
      <c r="B28" s="83"/>
      <c r="C28" s="81">
        <f t="shared" si="1"/>
        <v>0</v>
      </c>
      <c r="D28" s="18"/>
      <c r="E28" s="11"/>
      <c r="F28" s="11"/>
      <c r="G28" s="11"/>
      <c r="H28" s="11"/>
      <c r="J28" s="54"/>
    </row>
    <row r="29" spans="2:10" x14ac:dyDescent="0.25">
      <c r="B29" s="83"/>
      <c r="C29" s="81">
        <f t="shared" si="1"/>
        <v>0</v>
      </c>
      <c r="D29" s="18"/>
      <c r="E29" s="11"/>
      <c r="F29" s="11"/>
      <c r="G29" s="11"/>
      <c r="H29" s="11"/>
      <c r="J29" s="54"/>
    </row>
    <row r="30" spans="2:10" x14ac:dyDescent="0.25">
      <c r="B30" s="83"/>
      <c r="C30" s="81">
        <f t="shared" si="1"/>
        <v>0</v>
      </c>
      <c r="D30" s="18"/>
      <c r="E30" s="11"/>
      <c r="F30" s="11"/>
      <c r="G30" s="11"/>
      <c r="H30" s="11"/>
      <c r="J30" s="54"/>
    </row>
    <row r="31" spans="2:10" s="24" customFormat="1" x14ac:dyDescent="0.25">
      <c r="B31" s="87" t="s">
        <v>18</v>
      </c>
      <c r="C31" s="88">
        <v>76</v>
      </c>
      <c r="D31" s="86">
        <f t="shared" ref="D31:H31" si="6">SUM(D32:D34)</f>
        <v>0</v>
      </c>
      <c r="E31" s="89">
        <v>76</v>
      </c>
      <c r="F31" s="23"/>
      <c r="G31" s="23">
        <f t="shared" si="6"/>
        <v>0</v>
      </c>
      <c r="H31" s="23">
        <f t="shared" si="6"/>
        <v>0</v>
      </c>
      <c r="J31" s="60"/>
    </row>
    <row r="32" spans="2:10" x14ac:dyDescent="0.25">
      <c r="B32" s="83"/>
      <c r="C32" s="81">
        <f t="shared" si="1"/>
        <v>0</v>
      </c>
      <c r="D32" s="18"/>
      <c r="E32" s="11"/>
      <c r="F32" s="11"/>
      <c r="G32" s="11"/>
      <c r="H32" s="11"/>
      <c r="J32" s="56"/>
    </row>
    <row r="33" spans="2:13" x14ac:dyDescent="0.25">
      <c r="B33" s="83"/>
      <c r="C33" s="81">
        <f t="shared" si="1"/>
        <v>0</v>
      </c>
      <c r="D33" s="18"/>
      <c r="E33" s="11"/>
      <c r="F33" s="11"/>
      <c r="G33" s="11"/>
      <c r="H33" s="11"/>
      <c r="J33" s="56"/>
    </row>
    <row r="34" spans="2:13" ht="15.75" thickBot="1" x14ac:dyDescent="0.3">
      <c r="B34" s="84"/>
      <c r="C34" s="85">
        <f t="shared" si="1"/>
        <v>0</v>
      </c>
      <c r="D34" s="18"/>
      <c r="E34" s="11"/>
      <c r="F34" s="11"/>
      <c r="G34" s="11"/>
      <c r="H34" s="11"/>
      <c r="J34" s="57"/>
    </row>
    <row r="35" spans="2:13" x14ac:dyDescent="0.25">
      <c r="J35" s="58"/>
    </row>
    <row r="36" spans="2:13" x14ac:dyDescent="0.25">
      <c r="B36" s="134" t="s">
        <v>119</v>
      </c>
      <c r="C36" s="135"/>
      <c r="D36" s="135"/>
      <c r="E36" s="135"/>
      <c r="F36" s="135"/>
      <c r="G36" s="135"/>
      <c r="H36" s="136"/>
      <c r="J36" s="61">
        <f>J11+J15+J19+J23+J27+J31</f>
        <v>0</v>
      </c>
      <c r="M36" s="51"/>
    </row>
    <row r="37" spans="2:13" ht="15.75" thickBot="1" x14ac:dyDescent="0.3"/>
    <row r="38" spans="2:13" x14ac:dyDescent="0.25">
      <c r="B38" s="125" t="s">
        <v>290</v>
      </c>
      <c r="C38" s="126"/>
      <c r="D38" s="126"/>
      <c r="E38" s="126"/>
      <c r="F38" s="126"/>
      <c r="G38" s="126"/>
      <c r="H38" s="126"/>
      <c r="I38" s="126"/>
      <c r="J38" s="127"/>
    </row>
    <row r="39" spans="2:13" x14ac:dyDescent="0.25">
      <c r="B39" s="128"/>
      <c r="C39" s="129"/>
      <c r="D39" s="129"/>
      <c r="E39" s="129"/>
      <c r="F39" s="129"/>
      <c r="G39" s="129"/>
      <c r="H39" s="129"/>
      <c r="I39" s="129"/>
      <c r="J39" s="130"/>
    </row>
    <row r="40" spans="2:13" x14ac:dyDescent="0.25">
      <c r="B40" s="128"/>
      <c r="C40" s="129"/>
      <c r="D40" s="129"/>
      <c r="E40" s="129"/>
      <c r="F40" s="129"/>
      <c r="G40" s="129"/>
      <c r="H40" s="129"/>
      <c r="I40" s="129"/>
      <c r="J40" s="130"/>
    </row>
    <row r="41" spans="2:13" x14ac:dyDescent="0.25">
      <c r="B41" s="128"/>
      <c r="C41" s="129"/>
      <c r="D41" s="129"/>
      <c r="E41" s="129"/>
      <c r="F41" s="129"/>
      <c r="G41" s="129"/>
      <c r="H41" s="129"/>
      <c r="I41" s="129"/>
      <c r="J41" s="130"/>
    </row>
    <row r="42" spans="2:13" x14ac:dyDescent="0.25">
      <c r="B42" s="128"/>
      <c r="C42" s="129"/>
      <c r="D42" s="129"/>
      <c r="E42" s="129"/>
      <c r="F42" s="129"/>
      <c r="G42" s="129"/>
      <c r="H42" s="129"/>
      <c r="I42" s="129"/>
      <c r="J42" s="130"/>
    </row>
    <row r="43" spans="2:13" ht="15.75" thickBot="1" x14ac:dyDescent="0.3">
      <c r="B43" s="131"/>
      <c r="C43" s="132"/>
      <c r="D43" s="132"/>
      <c r="E43" s="132"/>
      <c r="F43" s="132"/>
      <c r="G43" s="132"/>
      <c r="H43" s="132"/>
      <c r="I43" s="132"/>
      <c r="J43" s="133"/>
    </row>
  </sheetData>
  <mergeCells count="7">
    <mergeCell ref="B38:J43"/>
    <mergeCell ref="B36:H36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79998168889431442"/>
  </sheetPr>
  <dimension ref="B2:M39"/>
  <sheetViews>
    <sheetView showZeros="0" topLeftCell="A3" zoomScale="70" zoomScaleNormal="70" workbookViewId="0">
      <selection activeCell="C5" sqref="C5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3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3" ht="15.75" x14ac:dyDescent="0.25">
      <c r="B4" s="3" t="s">
        <v>28</v>
      </c>
      <c r="C4" s="3" t="s">
        <v>188</v>
      </c>
    </row>
    <row r="5" spans="2:13" ht="15.75" x14ac:dyDescent="0.25">
      <c r="B5" s="3" t="s">
        <v>2</v>
      </c>
      <c r="C5" s="4" t="s">
        <v>322</v>
      </c>
    </row>
    <row r="6" spans="2:13" ht="15.75" x14ac:dyDescent="0.25">
      <c r="B6" s="3"/>
      <c r="C6" s="4"/>
    </row>
    <row r="7" spans="2:13" ht="15.75" x14ac:dyDescent="0.25">
      <c r="B7" s="3" t="s">
        <v>4</v>
      </c>
      <c r="C7" s="4">
        <f>C11+C15+C19+C23+C27</f>
        <v>1990</v>
      </c>
      <c r="D7" s="9"/>
      <c r="E7" s="9"/>
      <c r="F7" s="9"/>
      <c r="G7" s="9"/>
      <c r="H7" s="9"/>
    </row>
    <row r="8" spans="2:13" ht="15.75" thickBot="1" x14ac:dyDescent="0.3">
      <c r="B8" s="9"/>
      <c r="C8" s="9"/>
      <c r="D8" s="9"/>
      <c r="E8" s="9"/>
      <c r="F8" s="9"/>
      <c r="G8" s="9"/>
      <c r="H8" s="9"/>
    </row>
    <row r="9" spans="2:13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3" ht="29.1" customHeight="1" x14ac:dyDescent="0.25">
      <c r="B10" s="139"/>
      <c r="C10" s="141"/>
      <c r="D10" s="73" t="s">
        <v>8</v>
      </c>
      <c r="E10" s="68" t="s">
        <v>9</v>
      </c>
      <c r="F10" s="68" t="s">
        <v>10</v>
      </c>
      <c r="G10" s="68" t="s">
        <v>11</v>
      </c>
      <c r="H10" s="68" t="s">
        <v>12</v>
      </c>
      <c r="J10" s="143"/>
    </row>
    <row r="11" spans="2:13" s="24" customFormat="1" x14ac:dyDescent="0.25">
      <c r="B11" s="87" t="s">
        <v>13</v>
      </c>
      <c r="C11" s="88">
        <v>1421</v>
      </c>
      <c r="D11" s="86">
        <f t="shared" ref="D11:H11" si="0">SUM(D12:D14)</f>
        <v>0</v>
      </c>
      <c r="E11" s="89">
        <v>1421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49"/>
      <c r="M11" s="53"/>
    </row>
    <row r="12" spans="2:13" x14ac:dyDescent="0.25">
      <c r="B12" s="83"/>
      <c r="C12" s="81">
        <f>SUM(D12:H12)</f>
        <v>0</v>
      </c>
      <c r="D12" s="18"/>
      <c r="E12" s="11"/>
      <c r="F12" s="11"/>
      <c r="G12" s="11"/>
      <c r="H12" s="11"/>
      <c r="J12" s="54"/>
      <c r="K12" s="9"/>
      <c r="L12" s="9"/>
      <c r="M12" s="9"/>
    </row>
    <row r="13" spans="2:13" x14ac:dyDescent="0.25">
      <c r="B13" s="83"/>
      <c r="C13" s="81">
        <f t="shared" ref="C13:C30" si="1">SUM(D13:H13)</f>
        <v>0</v>
      </c>
      <c r="D13" s="18"/>
      <c r="E13" s="11"/>
      <c r="F13" s="11"/>
      <c r="G13" s="11"/>
      <c r="H13" s="11"/>
      <c r="J13" s="54"/>
      <c r="K13" s="9"/>
      <c r="L13" s="9"/>
      <c r="M13" s="9"/>
    </row>
    <row r="14" spans="2:13" x14ac:dyDescent="0.25">
      <c r="B14" s="83"/>
      <c r="C14" s="81">
        <f t="shared" si="1"/>
        <v>0</v>
      </c>
      <c r="D14" s="18"/>
      <c r="E14" s="11"/>
      <c r="F14" s="11"/>
      <c r="G14" s="11"/>
      <c r="H14" s="11"/>
      <c r="J14" s="54"/>
      <c r="K14" s="9"/>
      <c r="L14" s="9"/>
      <c r="M14" s="9"/>
    </row>
    <row r="15" spans="2:13" s="24" customFormat="1" x14ac:dyDescent="0.25">
      <c r="B15" s="87" t="s">
        <v>14</v>
      </c>
      <c r="C15" s="88">
        <v>30</v>
      </c>
      <c r="D15" s="86">
        <f t="shared" ref="D15:H15" si="2">SUM(D16:D18)</f>
        <v>0</v>
      </c>
      <c r="E15" s="23">
        <f t="shared" si="2"/>
        <v>0</v>
      </c>
      <c r="F15" s="89">
        <v>30</v>
      </c>
      <c r="G15" s="23">
        <f t="shared" si="2"/>
        <v>0</v>
      </c>
      <c r="H15" s="23">
        <f t="shared" si="2"/>
        <v>0</v>
      </c>
      <c r="J15" s="49"/>
      <c r="M15" s="53"/>
    </row>
    <row r="16" spans="2:13" x14ac:dyDescent="0.25">
      <c r="B16" s="83"/>
      <c r="C16" s="81">
        <f t="shared" si="1"/>
        <v>0</v>
      </c>
      <c r="D16" s="18"/>
      <c r="E16" s="11"/>
      <c r="F16" s="11"/>
      <c r="G16" s="11"/>
      <c r="H16" s="11"/>
      <c r="J16" s="54"/>
      <c r="K16" s="9"/>
      <c r="L16" s="9"/>
      <c r="M16" s="9"/>
    </row>
    <row r="17" spans="2:13" x14ac:dyDescent="0.25">
      <c r="B17" s="83"/>
      <c r="C17" s="81">
        <f t="shared" si="1"/>
        <v>0</v>
      </c>
      <c r="D17" s="18"/>
      <c r="E17" s="11"/>
      <c r="F17" s="11"/>
      <c r="G17" s="11"/>
      <c r="H17" s="11"/>
      <c r="J17" s="54"/>
      <c r="K17" s="9"/>
      <c r="L17" s="9"/>
      <c r="M17" s="9"/>
    </row>
    <row r="18" spans="2:13" x14ac:dyDescent="0.25">
      <c r="B18" s="83"/>
      <c r="C18" s="81">
        <f t="shared" si="1"/>
        <v>0</v>
      </c>
      <c r="D18" s="18"/>
      <c r="E18" s="11"/>
      <c r="F18" s="11"/>
      <c r="G18" s="11"/>
      <c r="H18" s="11"/>
      <c r="J18" s="54"/>
      <c r="K18" s="9"/>
      <c r="L18" s="9"/>
      <c r="M18" s="9"/>
    </row>
    <row r="19" spans="2:13" s="24" customFormat="1" x14ac:dyDescent="0.25">
      <c r="B19" s="87" t="s">
        <v>15</v>
      </c>
      <c r="C19" s="88">
        <v>259</v>
      </c>
      <c r="D19" s="86">
        <f t="shared" ref="D19:H19" si="3">SUM(D20:D22)</f>
        <v>0</v>
      </c>
      <c r="E19" s="89">
        <v>59</v>
      </c>
      <c r="F19" s="89">
        <v>200</v>
      </c>
      <c r="G19" s="23">
        <f t="shared" si="3"/>
        <v>0</v>
      </c>
      <c r="H19" s="23">
        <f t="shared" si="3"/>
        <v>0</v>
      </c>
      <c r="J19" s="49"/>
      <c r="M19" s="53"/>
    </row>
    <row r="20" spans="2:13" x14ac:dyDescent="0.25">
      <c r="B20" s="83"/>
      <c r="C20" s="81">
        <f t="shared" si="1"/>
        <v>0</v>
      </c>
      <c r="D20" s="18"/>
      <c r="E20" s="11"/>
      <c r="F20" s="11"/>
      <c r="G20" s="11"/>
      <c r="H20" s="11"/>
      <c r="J20" s="54"/>
      <c r="K20" s="9"/>
      <c r="L20" s="9"/>
      <c r="M20" s="9"/>
    </row>
    <row r="21" spans="2:13" x14ac:dyDescent="0.25">
      <c r="B21" s="83"/>
      <c r="C21" s="81">
        <f t="shared" si="1"/>
        <v>0</v>
      </c>
      <c r="D21" s="18"/>
      <c r="E21" s="11"/>
      <c r="F21" s="11"/>
      <c r="G21" s="11"/>
      <c r="H21" s="11"/>
      <c r="J21" s="54"/>
      <c r="K21" s="9"/>
      <c r="L21" s="9"/>
      <c r="M21" s="9"/>
    </row>
    <row r="22" spans="2:13" x14ac:dyDescent="0.25">
      <c r="B22" s="83"/>
      <c r="C22" s="81">
        <f t="shared" si="1"/>
        <v>0</v>
      </c>
      <c r="D22" s="18"/>
      <c r="E22" s="11"/>
      <c r="F22" s="11"/>
      <c r="G22" s="11"/>
      <c r="H22" s="11"/>
      <c r="J22" s="54"/>
      <c r="K22" s="9"/>
      <c r="L22" s="9"/>
      <c r="M22" s="9"/>
    </row>
    <row r="23" spans="2:13" s="24" customFormat="1" x14ac:dyDescent="0.25">
      <c r="B23" s="87" t="s">
        <v>17</v>
      </c>
      <c r="C23" s="88">
        <v>179</v>
      </c>
      <c r="D23" s="86">
        <f t="shared" ref="D23:H23" si="4">SUM(D24:D26)</f>
        <v>0</v>
      </c>
      <c r="E23" s="89">
        <v>179</v>
      </c>
      <c r="F23" s="23">
        <f t="shared" si="4"/>
        <v>0</v>
      </c>
      <c r="G23" s="23">
        <f t="shared" si="4"/>
        <v>0</v>
      </c>
      <c r="H23" s="23">
        <f t="shared" si="4"/>
        <v>0</v>
      </c>
      <c r="J23" s="49"/>
      <c r="M23" s="53"/>
    </row>
    <row r="24" spans="2:13" x14ac:dyDescent="0.25">
      <c r="B24" s="83"/>
      <c r="C24" s="81">
        <f t="shared" si="1"/>
        <v>0</v>
      </c>
      <c r="D24" s="18"/>
      <c r="E24" s="11"/>
      <c r="F24" s="11"/>
      <c r="G24" s="11"/>
      <c r="H24" s="11"/>
      <c r="J24" s="54"/>
      <c r="K24" s="9"/>
      <c r="L24" s="9"/>
      <c r="M24" s="9"/>
    </row>
    <row r="25" spans="2:13" x14ac:dyDescent="0.25">
      <c r="B25" s="83"/>
      <c r="C25" s="81">
        <f t="shared" si="1"/>
        <v>0</v>
      </c>
      <c r="D25" s="18"/>
      <c r="E25" s="11"/>
      <c r="F25" s="11"/>
      <c r="G25" s="11"/>
      <c r="H25" s="11"/>
      <c r="J25" s="54"/>
      <c r="K25" s="9"/>
      <c r="L25" s="9"/>
      <c r="M25" s="9"/>
    </row>
    <row r="26" spans="2:13" x14ac:dyDescent="0.25">
      <c r="B26" s="83"/>
      <c r="C26" s="81">
        <f t="shared" si="1"/>
        <v>0</v>
      </c>
      <c r="D26" s="18"/>
      <c r="E26" s="11"/>
      <c r="F26" s="11"/>
      <c r="G26" s="11"/>
      <c r="H26" s="11"/>
      <c r="J26" s="54"/>
      <c r="K26" s="9"/>
      <c r="L26" s="9"/>
      <c r="M26" s="9"/>
    </row>
    <row r="27" spans="2:13" s="24" customFormat="1" x14ac:dyDescent="0.25">
      <c r="B27" s="87" t="s">
        <v>18</v>
      </c>
      <c r="C27" s="88">
        <v>101</v>
      </c>
      <c r="D27" s="86">
        <f t="shared" ref="D27:H27" si="5">SUM(D28:D30)</f>
        <v>0</v>
      </c>
      <c r="E27" s="23"/>
      <c r="F27" s="89">
        <v>101</v>
      </c>
      <c r="G27" s="23">
        <f t="shared" si="5"/>
        <v>0</v>
      </c>
      <c r="H27" s="23">
        <f t="shared" si="5"/>
        <v>0</v>
      </c>
      <c r="J27" s="49"/>
      <c r="M27" s="53"/>
    </row>
    <row r="28" spans="2:13" x14ac:dyDescent="0.25">
      <c r="B28" s="83"/>
      <c r="C28" s="81">
        <f t="shared" si="1"/>
        <v>0</v>
      </c>
      <c r="D28" s="18"/>
      <c r="E28" s="11"/>
      <c r="F28" s="11"/>
      <c r="G28" s="11"/>
      <c r="H28" s="11"/>
      <c r="J28" s="54"/>
    </row>
    <row r="29" spans="2:13" x14ac:dyDescent="0.25">
      <c r="B29" s="83"/>
      <c r="C29" s="81">
        <f t="shared" si="1"/>
        <v>0</v>
      </c>
      <c r="D29" s="18"/>
      <c r="E29" s="11"/>
      <c r="F29" s="11"/>
      <c r="G29" s="11"/>
      <c r="H29" s="11"/>
      <c r="J29" s="54"/>
    </row>
    <row r="30" spans="2:13" ht="15.75" thickBot="1" x14ac:dyDescent="0.3">
      <c r="B30" s="84"/>
      <c r="C30" s="85">
        <f t="shared" si="1"/>
        <v>0</v>
      </c>
      <c r="D30" s="18"/>
      <c r="E30" s="11"/>
      <c r="F30" s="11"/>
      <c r="G30" s="11"/>
      <c r="H30" s="11"/>
      <c r="J30" s="62"/>
    </row>
    <row r="31" spans="2:13" x14ac:dyDescent="0.25">
      <c r="J31" s="63"/>
    </row>
    <row r="32" spans="2:13" s="9" customFormat="1" x14ac:dyDescent="0.25">
      <c r="B32" s="134" t="s">
        <v>119</v>
      </c>
      <c r="C32" s="135"/>
      <c r="D32" s="135"/>
      <c r="E32" s="135"/>
      <c r="F32" s="135"/>
      <c r="G32" s="135"/>
      <c r="H32" s="136"/>
      <c r="J32" s="61">
        <f>J11+J15+J19+J23+J27</f>
        <v>0</v>
      </c>
      <c r="M32" s="51"/>
    </row>
    <row r="33" spans="2:13" ht="15.75" thickBot="1" x14ac:dyDescent="0.3"/>
    <row r="34" spans="2:13" x14ac:dyDescent="0.25">
      <c r="B34" s="125" t="s">
        <v>290</v>
      </c>
      <c r="C34" s="126"/>
      <c r="D34" s="126"/>
      <c r="E34" s="126"/>
      <c r="F34" s="126"/>
      <c r="G34" s="126"/>
      <c r="H34" s="126"/>
      <c r="I34" s="126"/>
      <c r="J34" s="127"/>
      <c r="M34" s="9"/>
    </row>
    <row r="35" spans="2:13" x14ac:dyDescent="0.25">
      <c r="B35" s="128"/>
      <c r="C35" s="129"/>
      <c r="D35" s="129"/>
      <c r="E35" s="129"/>
      <c r="F35" s="129"/>
      <c r="G35" s="129"/>
      <c r="H35" s="129"/>
      <c r="I35" s="129"/>
      <c r="J35" s="130"/>
    </row>
    <row r="36" spans="2:13" x14ac:dyDescent="0.25">
      <c r="B36" s="128"/>
      <c r="C36" s="129"/>
      <c r="D36" s="129"/>
      <c r="E36" s="129"/>
      <c r="F36" s="129"/>
      <c r="G36" s="129"/>
      <c r="H36" s="129"/>
      <c r="I36" s="129"/>
      <c r="J36" s="130"/>
    </row>
    <row r="37" spans="2:13" x14ac:dyDescent="0.25">
      <c r="B37" s="128"/>
      <c r="C37" s="129"/>
      <c r="D37" s="129"/>
      <c r="E37" s="129"/>
      <c r="F37" s="129"/>
      <c r="G37" s="129"/>
      <c r="H37" s="129"/>
      <c r="I37" s="129"/>
      <c r="J37" s="130"/>
    </row>
    <row r="38" spans="2:13" x14ac:dyDescent="0.25">
      <c r="B38" s="128"/>
      <c r="C38" s="129"/>
      <c r="D38" s="129"/>
      <c r="E38" s="129"/>
      <c r="F38" s="129"/>
      <c r="G38" s="129"/>
      <c r="H38" s="129"/>
      <c r="I38" s="129"/>
      <c r="J38" s="130"/>
    </row>
    <row r="39" spans="2:13" ht="15.75" thickBot="1" x14ac:dyDescent="0.3">
      <c r="B39" s="131"/>
      <c r="C39" s="132"/>
      <c r="D39" s="132"/>
      <c r="E39" s="132"/>
      <c r="F39" s="132"/>
      <c r="G39" s="132"/>
      <c r="H39" s="132"/>
      <c r="I39" s="132"/>
      <c r="J39" s="133"/>
    </row>
  </sheetData>
  <mergeCells count="7">
    <mergeCell ref="B34:J39"/>
    <mergeCell ref="B32:H32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8168889431442"/>
  </sheetPr>
  <dimension ref="B2:M43"/>
  <sheetViews>
    <sheetView showZeros="0" zoomScale="70" zoomScaleNormal="70" workbookViewId="0">
      <selection activeCell="C5" sqref="C5"/>
    </sheetView>
  </sheetViews>
  <sheetFormatPr baseColWidth="10" defaultColWidth="11.570312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5" style="9" customWidth="1"/>
    <col min="5" max="5" width="13.5703125" style="9" customWidth="1"/>
    <col min="6" max="6" width="11.5703125" style="9"/>
    <col min="7" max="7" width="12.5703125" style="9" customWidth="1"/>
    <col min="8" max="8" width="11.5703125" style="9"/>
    <col min="9" max="9" width="3.42578125" style="9" customWidth="1"/>
    <col min="10" max="10" width="23.85546875" style="9" customWidth="1"/>
    <col min="11" max="12" width="11.5703125" style="9"/>
    <col min="13" max="13" width="11.5703125" style="51"/>
    <col min="14" max="16384" width="11.5703125" style="9"/>
  </cols>
  <sheetData>
    <row r="2" spans="2:13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3" ht="15.75" x14ac:dyDescent="0.25">
      <c r="B4" s="3" t="s">
        <v>28</v>
      </c>
      <c r="C4" s="3" t="s">
        <v>190</v>
      </c>
    </row>
    <row r="5" spans="2:13" ht="15.75" x14ac:dyDescent="0.25">
      <c r="B5" s="3" t="s">
        <v>2</v>
      </c>
      <c r="C5" s="4" t="s">
        <v>322</v>
      </c>
    </row>
    <row r="6" spans="2:13" ht="15.75" x14ac:dyDescent="0.25">
      <c r="B6" s="3"/>
      <c r="C6" s="4"/>
    </row>
    <row r="7" spans="2:13" ht="15.75" x14ac:dyDescent="0.25">
      <c r="B7" s="3" t="s">
        <v>4</v>
      </c>
      <c r="C7" s="4">
        <f>C11+C15+C19+C23+C27+C31</f>
        <v>3120</v>
      </c>
    </row>
    <row r="8" spans="2:13" ht="15.75" thickBot="1" x14ac:dyDescent="0.3"/>
    <row r="9" spans="2:13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3" ht="29.1" customHeight="1" x14ac:dyDescent="0.25">
      <c r="B10" s="139"/>
      <c r="C10" s="141"/>
      <c r="D10" s="73" t="s">
        <v>8</v>
      </c>
      <c r="E10" s="68" t="s">
        <v>9</v>
      </c>
      <c r="F10" s="68" t="s">
        <v>10</v>
      </c>
      <c r="G10" s="68" t="s">
        <v>11</v>
      </c>
      <c r="H10" s="68" t="s">
        <v>12</v>
      </c>
      <c r="J10" s="143"/>
    </row>
    <row r="11" spans="2:13" s="24" customFormat="1" x14ac:dyDescent="0.25">
      <c r="B11" s="87" t="s">
        <v>13</v>
      </c>
      <c r="C11" s="88">
        <v>1578</v>
      </c>
      <c r="D11" s="86">
        <f t="shared" ref="D11:H11" si="0">SUM(D12:D14)</f>
        <v>0</v>
      </c>
      <c r="E11" s="89">
        <v>1578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49"/>
      <c r="M11" s="53"/>
    </row>
    <row r="12" spans="2:13" x14ac:dyDescent="0.25">
      <c r="B12" s="83"/>
      <c r="C12" s="81">
        <f>SUM(D12:H12)</f>
        <v>0</v>
      </c>
      <c r="D12" s="18"/>
      <c r="E12" s="11"/>
      <c r="F12" s="11"/>
      <c r="G12" s="11"/>
      <c r="H12" s="11"/>
      <c r="J12" s="54"/>
    </row>
    <row r="13" spans="2:13" x14ac:dyDescent="0.25">
      <c r="B13" s="83"/>
      <c r="C13" s="81">
        <f t="shared" ref="C13:C34" si="1">SUM(D13:H13)</f>
        <v>0</v>
      </c>
      <c r="D13" s="18"/>
      <c r="E13" s="11"/>
      <c r="F13" s="11"/>
      <c r="G13" s="11"/>
      <c r="H13" s="11"/>
      <c r="J13" s="54"/>
    </row>
    <row r="14" spans="2:13" x14ac:dyDescent="0.25">
      <c r="B14" s="83"/>
      <c r="C14" s="81">
        <f t="shared" si="1"/>
        <v>0</v>
      </c>
      <c r="D14" s="18"/>
      <c r="E14" s="11"/>
      <c r="F14" s="11"/>
      <c r="G14" s="11"/>
      <c r="H14" s="11"/>
      <c r="J14" s="54"/>
    </row>
    <row r="15" spans="2:13" s="24" customFormat="1" x14ac:dyDescent="0.25">
      <c r="B15" s="87" t="s">
        <v>14</v>
      </c>
      <c r="C15" s="88">
        <v>126</v>
      </c>
      <c r="D15" s="86">
        <f t="shared" ref="D15:H15" si="2">SUM(D16:D18)</f>
        <v>0</v>
      </c>
      <c r="E15" s="23">
        <f t="shared" si="2"/>
        <v>0</v>
      </c>
      <c r="F15" s="89">
        <v>126</v>
      </c>
      <c r="G15" s="23">
        <f t="shared" si="2"/>
        <v>0</v>
      </c>
      <c r="H15" s="23">
        <f t="shared" si="2"/>
        <v>0</v>
      </c>
      <c r="J15" s="60"/>
      <c r="M15" s="53"/>
    </row>
    <row r="16" spans="2:13" x14ac:dyDescent="0.25">
      <c r="B16" s="83"/>
      <c r="C16" s="81">
        <f t="shared" si="1"/>
        <v>0</v>
      </c>
      <c r="D16" s="18"/>
      <c r="E16" s="11"/>
      <c r="F16" s="11"/>
      <c r="G16" s="11"/>
      <c r="H16" s="11"/>
      <c r="J16" s="54"/>
    </row>
    <row r="17" spans="2:13" x14ac:dyDescent="0.25">
      <c r="B17" s="83"/>
      <c r="C17" s="81">
        <f t="shared" si="1"/>
        <v>0</v>
      </c>
      <c r="D17" s="18"/>
      <c r="E17" s="11"/>
      <c r="F17" s="11"/>
      <c r="G17" s="11"/>
      <c r="H17" s="11"/>
      <c r="J17" s="54"/>
    </row>
    <row r="18" spans="2:13" x14ac:dyDescent="0.25">
      <c r="B18" s="83"/>
      <c r="C18" s="81">
        <f t="shared" si="1"/>
        <v>0</v>
      </c>
      <c r="D18" s="18"/>
      <c r="E18" s="11"/>
      <c r="F18" s="11"/>
      <c r="G18" s="11"/>
      <c r="H18" s="11"/>
      <c r="J18" s="54"/>
    </row>
    <row r="19" spans="2:13" s="24" customFormat="1" x14ac:dyDescent="0.25">
      <c r="B19" s="87" t="s">
        <v>15</v>
      </c>
      <c r="C19" s="88">
        <v>674</v>
      </c>
      <c r="D19" s="86">
        <f t="shared" ref="D19:H19" si="3">SUM(D20:D22)</f>
        <v>0</v>
      </c>
      <c r="E19" s="23"/>
      <c r="F19" s="89">
        <v>674</v>
      </c>
      <c r="G19" s="23">
        <f t="shared" si="3"/>
        <v>0</v>
      </c>
      <c r="H19" s="23">
        <f t="shared" si="3"/>
        <v>0</v>
      </c>
      <c r="J19" s="60"/>
      <c r="M19" s="53"/>
    </row>
    <row r="20" spans="2:13" x14ac:dyDescent="0.25">
      <c r="B20" s="83"/>
      <c r="C20" s="81">
        <f t="shared" si="1"/>
        <v>0</v>
      </c>
      <c r="D20" s="18"/>
      <c r="E20" s="11"/>
      <c r="F20" s="11"/>
      <c r="G20" s="11"/>
      <c r="H20" s="11"/>
      <c r="J20" s="54"/>
    </row>
    <row r="21" spans="2:13" x14ac:dyDescent="0.25">
      <c r="B21" s="83"/>
      <c r="C21" s="81">
        <f t="shared" si="1"/>
        <v>0</v>
      </c>
      <c r="D21" s="18"/>
      <c r="E21" s="11"/>
      <c r="F21" s="11"/>
      <c r="G21" s="11"/>
      <c r="H21" s="11"/>
      <c r="J21" s="54"/>
    </row>
    <row r="22" spans="2:13" x14ac:dyDescent="0.25">
      <c r="B22" s="83"/>
      <c r="C22" s="81">
        <f t="shared" si="1"/>
        <v>0</v>
      </c>
      <c r="D22" s="18"/>
      <c r="E22" s="11"/>
      <c r="F22" s="11"/>
      <c r="G22" s="11"/>
      <c r="H22" s="11"/>
      <c r="J22" s="54"/>
    </row>
    <row r="23" spans="2:13" s="24" customFormat="1" x14ac:dyDescent="0.25">
      <c r="B23" s="87" t="s">
        <v>16</v>
      </c>
      <c r="C23" s="88">
        <v>70</v>
      </c>
      <c r="D23" s="86">
        <f t="shared" ref="D23:H23" si="4">SUM(D24:D26)</f>
        <v>0</v>
      </c>
      <c r="E23" s="23">
        <f>SUM(E24:E26)</f>
        <v>0</v>
      </c>
      <c r="F23" s="89">
        <v>70</v>
      </c>
      <c r="G23" s="23">
        <f t="shared" si="4"/>
        <v>0</v>
      </c>
      <c r="H23" s="23">
        <f t="shared" si="4"/>
        <v>0</v>
      </c>
      <c r="J23" s="60"/>
      <c r="M23" s="53"/>
    </row>
    <row r="24" spans="2:13" x14ac:dyDescent="0.25">
      <c r="B24" s="83"/>
      <c r="C24" s="81">
        <f t="shared" si="1"/>
        <v>0</v>
      </c>
      <c r="D24" s="18"/>
      <c r="E24" s="11"/>
      <c r="F24" s="11"/>
      <c r="G24" s="11"/>
      <c r="H24" s="11"/>
      <c r="J24" s="54"/>
    </row>
    <row r="25" spans="2:13" x14ac:dyDescent="0.25">
      <c r="B25" s="83"/>
      <c r="C25" s="81">
        <f t="shared" si="1"/>
        <v>0</v>
      </c>
      <c r="D25" s="18"/>
      <c r="E25" s="11"/>
      <c r="F25" s="11"/>
      <c r="G25" s="11"/>
      <c r="H25" s="11"/>
      <c r="J25" s="54"/>
    </row>
    <row r="26" spans="2:13" x14ac:dyDescent="0.25">
      <c r="B26" s="83"/>
      <c r="C26" s="81">
        <f t="shared" si="1"/>
        <v>0</v>
      </c>
      <c r="D26" s="18"/>
      <c r="E26" s="11"/>
      <c r="F26" s="11"/>
      <c r="G26" s="11"/>
      <c r="H26" s="11"/>
      <c r="J26" s="54"/>
    </row>
    <row r="27" spans="2:13" s="24" customFormat="1" x14ac:dyDescent="0.25">
      <c r="B27" s="87" t="s">
        <v>17</v>
      </c>
      <c r="C27" s="88">
        <v>508</v>
      </c>
      <c r="D27" s="86">
        <f t="shared" ref="D27:H27" si="5">SUM(D28:D30)</f>
        <v>0</v>
      </c>
      <c r="E27" s="89">
        <v>508</v>
      </c>
      <c r="F27" s="23">
        <f>SUM(F28:F30)</f>
        <v>0</v>
      </c>
      <c r="G27" s="23">
        <f t="shared" si="5"/>
        <v>0</v>
      </c>
      <c r="H27" s="23">
        <f t="shared" si="5"/>
        <v>0</v>
      </c>
      <c r="J27" s="60"/>
      <c r="M27" s="53"/>
    </row>
    <row r="28" spans="2:13" x14ac:dyDescent="0.25">
      <c r="B28" s="83"/>
      <c r="C28" s="81">
        <f t="shared" si="1"/>
        <v>0</v>
      </c>
      <c r="D28" s="18"/>
      <c r="E28" s="11"/>
      <c r="F28" s="11"/>
      <c r="G28" s="11"/>
      <c r="H28" s="11"/>
      <c r="J28" s="54"/>
    </row>
    <row r="29" spans="2:13" x14ac:dyDescent="0.25">
      <c r="B29" s="83"/>
      <c r="C29" s="81">
        <f t="shared" si="1"/>
        <v>0</v>
      </c>
      <c r="D29" s="18"/>
      <c r="E29" s="11"/>
      <c r="F29" s="11"/>
      <c r="G29" s="11"/>
      <c r="H29" s="11"/>
      <c r="J29" s="54"/>
    </row>
    <row r="30" spans="2:13" x14ac:dyDescent="0.25">
      <c r="B30" s="83"/>
      <c r="C30" s="81">
        <f t="shared" si="1"/>
        <v>0</v>
      </c>
      <c r="D30" s="18"/>
      <c r="E30" s="11"/>
      <c r="F30" s="11"/>
      <c r="G30" s="11"/>
      <c r="H30" s="11"/>
      <c r="J30" s="54"/>
    </row>
    <row r="31" spans="2:13" s="24" customFormat="1" x14ac:dyDescent="0.25">
      <c r="B31" s="87" t="s">
        <v>18</v>
      </c>
      <c r="C31" s="88">
        <v>164</v>
      </c>
      <c r="D31" s="86">
        <f t="shared" ref="D31:H31" si="6">SUM(D32:D34)</f>
        <v>0</v>
      </c>
      <c r="E31" s="23"/>
      <c r="F31" s="89">
        <v>164</v>
      </c>
      <c r="G31" s="23">
        <f t="shared" si="6"/>
        <v>0</v>
      </c>
      <c r="H31" s="23">
        <f t="shared" si="6"/>
        <v>0</v>
      </c>
      <c r="J31" s="60"/>
      <c r="M31" s="53"/>
    </row>
    <row r="32" spans="2:13" x14ac:dyDescent="0.25">
      <c r="B32" s="83"/>
      <c r="C32" s="81">
        <f t="shared" si="1"/>
        <v>0</v>
      </c>
      <c r="D32" s="18"/>
      <c r="E32" s="11"/>
      <c r="F32" s="11"/>
      <c r="G32" s="11"/>
      <c r="H32" s="11"/>
      <c r="J32" s="54"/>
    </row>
    <row r="33" spans="2:13" x14ac:dyDescent="0.25">
      <c r="B33" s="83"/>
      <c r="C33" s="81">
        <f t="shared" si="1"/>
        <v>0</v>
      </c>
      <c r="D33" s="18"/>
      <c r="E33" s="11"/>
      <c r="F33" s="11"/>
      <c r="G33" s="11"/>
      <c r="H33" s="11"/>
      <c r="J33" s="54"/>
    </row>
    <row r="34" spans="2:13" ht="15.75" thickBot="1" x14ac:dyDescent="0.3">
      <c r="B34" s="84"/>
      <c r="C34" s="85">
        <f t="shared" si="1"/>
        <v>0</v>
      </c>
      <c r="D34" s="18"/>
      <c r="E34" s="11"/>
      <c r="F34" s="11"/>
      <c r="G34" s="11"/>
      <c r="H34" s="11"/>
      <c r="J34" s="62"/>
    </row>
    <row r="35" spans="2:13" x14ac:dyDescent="0.25">
      <c r="J35" s="63"/>
    </row>
    <row r="36" spans="2:13" x14ac:dyDescent="0.25">
      <c r="B36" s="134" t="s">
        <v>119</v>
      </c>
      <c r="C36" s="135"/>
      <c r="D36" s="135"/>
      <c r="E36" s="135"/>
      <c r="F36" s="135"/>
      <c r="G36" s="135"/>
      <c r="H36" s="136"/>
      <c r="J36" s="61">
        <f>J11+J15+J19+J23+J27+J31</f>
        <v>0</v>
      </c>
    </row>
    <row r="37" spans="2:13" ht="15.75" thickBot="1" x14ac:dyDescent="0.3"/>
    <row r="38" spans="2:13" x14ac:dyDescent="0.25">
      <c r="B38" s="125" t="s">
        <v>290</v>
      </c>
      <c r="C38" s="126"/>
      <c r="D38" s="126"/>
      <c r="E38" s="126"/>
      <c r="F38" s="126"/>
      <c r="G38" s="126"/>
      <c r="H38" s="126"/>
      <c r="I38" s="126"/>
      <c r="J38" s="127"/>
      <c r="M38" s="9"/>
    </row>
    <row r="39" spans="2:13" x14ac:dyDescent="0.25">
      <c r="B39" s="128"/>
      <c r="C39" s="129"/>
      <c r="D39" s="129"/>
      <c r="E39" s="129"/>
      <c r="F39" s="129"/>
      <c r="G39" s="129"/>
      <c r="H39" s="129"/>
      <c r="I39" s="129"/>
      <c r="J39" s="130"/>
    </row>
    <row r="40" spans="2:13" x14ac:dyDescent="0.25">
      <c r="B40" s="128"/>
      <c r="C40" s="129"/>
      <c r="D40" s="129"/>
      <c r="E40" s="129"/>
      <c r="F40" s="129"/>
      <c r="G40" s="129"/>
      <c r="H40" s="129"/>
      <c r="I40" s="129"/>
      <c r="J40" s="130"/>
    </row>
    <row r="41" spans="2:13" x14ac:dyDescent="0.25">
      <c r="B41" s="128"/>
      <c r="C41" s="129"/>
      <c r="D41" s="129"/>
      <c r="E41" s="129"/>
      <c r="F41" s="129"/>
      <c r="G41" s="129"/>
      <c r="H41" s="129"/>
      <c r="I41" s="129"/>
      <c r="J41" s="130"/>
    </row>
    <row r="42" spans="2:13" x14ac:dyDescent="0.25">
      <c r="B42" s="128"/>
      <c r="C42" s="129"/>
      <c r="D42" s="129"/>
      <c r="E42" s="129"/>
      <c r="F42" s="129"/>
      <c r="G42" s="129"/>
      <c r="H42" s="129"/>
      <c r="I42" s="129"/>
      <c r="J42" s="130"/>
    </row>
    <row r="43" spans="2:13" ht="15.75" thickBot="1" x14ac:dyDescent="0.3">
      <c r="B43" s="131"/>
      <c r="C43" s="132"/>
      <c r="D43" s="132"/>
      <c r="E43" s="132"/>
      <c r="F43" s="132"/>
      <c r="G43" s="132"/>
      <c r="H43" s="132"/>
      <c r="I43" s="132"/>
      <c r="J43" s="133"/>
    </row>
  </sheetData>
  <mergeCells count="7">
    <mergeCell ref="B38:J43"/>
    <mergeCell ref="B36:H36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79998168889431442"/>
  </sheetPr>
  <dimension ref="B2:M43"/>
  <sheetViews>
    <sheetView showZeros="0" zoomScale="70" zoomScaleNormal="70" workbookViewId="0">
      <selection activeCell="J12" sqref="J12"/>
    </sheetView>
  </sheetViews>
  <sheetFormatPr baseColWidth="10" defaultColWidth="11.5703125" defaultRowHeight="15" x14ac:dyDescent="0.25"/>
  <cols>
    <col min="1" max="1" width="2.42578125" style="9" customWidth="1"/>
    <col min="2" max="2" width="22.42578125" style="9" customWidth="1"/>
    <col min="3" max="3" width="13.140625" style="9" customWidth="1"/>
    <col min="4" max="4" width="15" style="9" customWidth="1"/>
    <col min="5" max="5" width="13.5703125" style="9" customWidth="1"/>
    <col min="6" max="6" width="11.5703125" style="9"/>
    <col min="7" max="7" width="12.5703125" style="9" customWidth="1"/>
    <col min="8" max="8" width="11.5703125" style="9"/>
    <col min="9" max="9" width="3.42578125" style="9" customWidth="1"/>
    <col min="10" max="10" width="23.85546875" style="9" customWidth="1"/>
    <col min="11" max="16384" width="11.5703125" style="9"/>
  </cols>
  <sheetData>
    <row r="2" spans="2:13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3" ht="15.75" x14ac:dyDescent="0.25">
      <c r="B4" s="3" t="s">
        <v>28</v>
      </c>
      <c r="C4" s="3" t="s">
        <v>180</v>
      </c>
    </row>
    <row r="5" spans="2:13" ht="15.75" x14ac:dyDescent="0.25">
      <c r="B5" s="3" t="s">
        <v>2</v>
      </c>
      <c r="C5" s="4" t="s">
        <v>322</v>
      </c>
    </row>
    <row r="6" spans="2:13" ht="15.75" x14ac:dyDescent="0.25">
      <c r="B6" s="3"/>
      <c r="C6" s="4"/>
    </row>
    <row r="7" spans="2:13" ht="15.75" x14ac:dyDescent="0.25">
      <c r="B7" s="3" t="s">
        <v>4</v>
      </c>
      <c r="C7" s="4">
        <f>C11+C15+C19+C23+C27+C31</f>
        <v>2771</v>
      </c>
    </row>
    <row r="8" spans="2:13" ht="15.75" thickBot="1" x14ac:dyDescent="0.3"/>
    <row r="9" spans="2:13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3" ht="29.1" customHeight="1" x14ac:dyDescent="0.25">
      <c r="B10" s="139"/>
      <c r="C10" s="141"/>
      <c r="D10" s="73" t="s">
        <v>8</v>
      </c>
      <c r="E10" s="68" t="s">
        <v>9</v>
      </c>
      <c r="F10" s="68" t="s">
        <v>10</v>
      </c>
      <c r="G10" s="68" t="s">
        <v>11</v>
      </c>
      <c r="H10" s="68" t="s">
        <v>12</v>
      </c>
      <c r="J10" s="143"/>
    </row>
    <row r="11" spans="2:13" s="24" customFormat="1" x14ac:dyDescent="0.25">
      <c r="B11" s="87" t="s">
        <v>13</v>
      </c>
      <c r="C11" s="88">
        <v>1330</v>
      </c>
      <c r="D11" s="86">
        <f t="shared" ref="D11:H11" si="0">SUM(D12:D14)</f>
        <v>0</v>
      </c>
      <c r="E11" s="89">
        <v>1330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J11" s="49"/>
    </row>
    <row r="12" spans="2:13" x14ac:dyDescent="0.25">
      <c r="B12" s="83"/>
      <c r="C12" s="81">
        <f>SUM(D12:H12)</f>
        <v>0</v>
      </c>
      <c r="D12" s="18"/>
      <c r="E12" s="11"/>
      <c r="F12" s="11"/>
      <c r="G12" s="11"/>
      <c r="H12" s="11"/>
      <c r="J12" s="54"/>
    </row>
    <row r="13" spans="2:13" x14ac:dyDescent="0.25">
      <c r="B13" s="83"/>
      <c r="C13" s="81">
        <f t="shared" ref="C13:C34" si="1">SUM(D13:H13)</f>
        <v>0</v>
      </c>
      <c r="D13" s="18"/>
      <c r="E13" s="11"/>
      <c r="F13" s="11"/>
      <c r="G13" s="11"/>
      <c r="H13" s="11"/>
      <c r="J13" s="54"/>
    </row>
    <row r="14" spans="2:13" x14ac:dyDescent="0.25">
      <c r="B14" s="83"/>
      <c r="C14" s="81">
        <f t="shared" si="1"/>
        <v>0</v>
      </c>
      <c r="D14" s="18"/>
      <c r="E14" s="11"/>
      <c r="F14" s="11"/>
      <c r="G14" s="11"/>
      <c r="H14" s="11"/>
      <c r="J14" s="54"/>
    </row>
    <row r="15" spans="2:13" s="24" customFormat="1" x14ac:dyDescent="0.25">
      <c r="B15" s="87" t="s">
        <v>14</v>
      </c>
      <c r="C15" s="88">
        <v>127</v>
      </c>
      <c r="D15" s="86">
        <f t="shared" ref="D15:H15" si="2">SUM(D16:D18)</f>
        <v>0</v>
      </c>
      <c r="E15" s="23">
        <f t="shared" si="2"/>
        <v>0</v>
      </c>
      <c r="F15" s="89">
        <v>127</v>
      </c>
      <c r="G15" s="23">
        <f t="shared" si="2"/>
        <v>0</v>
      </c>
      <c r="H15" s="23">
        <f t="shared" si="2"/>
        <v>0</v>
      </c>
      <c r="J15" s="60"/>
      <c r="M15" s="53"/>
    </row>
    <row r="16" spans="2:13" x14ac:dyDescent="0.25">
      <c r="B16" s="83"/>
      <c r="C16" s="81">
        <f t="shared" si="1"/>
        <v>0</v>
      </c>
      <c r="D16" s="18"/>
      <c r="E16" s="11"/>
      <c r="F16" s="11"/>
      <c r="G16" s="11"/>
      <c r="H16" s="11"/>
      <c r="J16" s="54"/>
    </row>
    <row r="17" spans="2:13" x14ac:dyDescent="0.25">
      <c r="B17" s="83"/>
      <c r="C17" s="81">
        <f t="shared" si="1"/>
        <v>0</v>
      </c>
      <c r="D17" s="18"/>
      <c r="E17" s="11"/>
      <c r="F17" s="11"/>
      <c r="G17" s="11"/>
      <c r="H17" s="11"/>
      <c r="J17" s="54"/>
    </row>
    <row r="18" spans="2:13" x14ac:dyDescent="0.25">
      <c r="B18" s="83"/>
      <c r="C18" s="81">
        <f t="shared" si="1"/>
        <v>0</v>
      </c>
      <c r="D18" s="18"/>
      <c r="E18" s="11"/>
      <c r="F18" s="11"/>
      <c r="G18" s="11"/>
      <c r="H18" s="11"/>
      <c r="J18" s="54"/>
    </row>
    <row r="19" spans="2:13" s="24" customFormat="1" x14ac:dyDescent="0.25">
      <c r="B19" s="87" t="s">
        <v>15</v>
      </c>
      <c r="C19" s="88">
        <v>655</v>
      </c>
      <c r="D19" s="86">
        <f t="shared" ref="D19:H19" si="3">SUM(D20:D22)</f>
        <v>0</v>
      </c>
      <c r="E19" s="89">
        <v>655</v>
      </c>
      <c r="F19" s="23"/>
      <c r="G19" s="23">
        <f t="shared" si="3"/>
        <v>0</v>
      </c>
      <c r="H19" s="23">
        <f t="shared" si="3"/>
        <v>0</v>
      </c>
      <c r="J19" s="60"/>
      <c r="M19" s="53"/>
    </row>
    <row r="20" spans="2:13" x14ac:dyDescent="0.25">
      <c r="B20" s="83"/>
      <c r="C20" s="81">
        <f t="shared" si="1"/>
        <v>0</v>
      </c>
      <c r="D20" s="18"/>
      <c r="E20" s="11"/>
      <c r="F20" s="11"/>
      <c r="G20" s="11"/>
      <c r="H20" s="11"/>
      <c r="J20" s="54"/>
    </row>
    <row r="21" spans="2:13" x14ac:dyDescent="0.25">
      <c r="B21" s="83"/>
      <c r="C21" s="81">
        <f t="shared" si="1"/>
        <v>0</v>
      </c>
      <c r="D21" s="18"/>
      <c r="E21" s="11"/>
      <c r="F21" s="11"/>
      <c r="G21" s="11"/>
      <c r="H21" s="11"/>
      <c r="J21" s="54"/>
    </row>
    <row r="22" spans="2:13" x14ac:dyDescent="0.25">
      <c r="B22" s="83"/>
      <c r="C22" s="81">
        <f t="shared" si="1"/>
        <v>0</v>
      </c>
      <c r="D22" s="18"/>
      <c r="E22" s="11"/>
      <c r="F22" s="11"/>
      <c r="G22" s="11"/>
      <c r="H22" s="11"/>
      <c r="J22" s="54"/>
    </row>
    <row r="23" spans="2:13" s="24" customFormat="1" x14ac:dyDescent="0.25">
      <c r="B23" s="87" t="s">
        <v>16</v>
      </c>
      <c r="C23" s="88">
        <v>20</v>
      </c>
      <c r="D23" s="86">
        <f t="shared" ref="D23:H23" si="4">SUM(D24:D26)</f>
        <v>0</v>
      </c>
      <c r="E23" s="23">
        <f t="shared" si="4"/>
        <v>0</v>
      </c>
      <c r="F23" s="89">
        <v>20</v>
      </c>
      <c r="G23" s="23">
        <f t="shared" si="4"/>
        <v>0</v>
      </c>
      <c r="H23" s="23">
        <f t="shared" si="4"/>
        <v>0</v>
      </c>
      <c r="J23" s="60"/>
    </row>
    <row r="24" spans="2:13" x14ac:dyDescent="0.25">
      <c r="B24" s="83"/>
      <c r="C24" s="81">
        <f t="shared" si="1"/>
        <v>0</v>
      </c>
      <c r="D24" s="18"/>
      <c r="E24" s="11"/>
      <c r="F24" s="11"/>
      <c r="G24" s="11"/>
      <c r="H24" s="11"/>
      <c r="J24" s="54"/>
    </row>
    <row r="25" spans="2:13" x14ac:dyDescent="0.25">
      <c r="B25" s="83"/>
      <c r="C25" s="81">
        <f t="shared" si="1"/>
        <v>0</v>
      </c>
      <c r="D25" s="18"/>
      <c r="E25" s="11"/>
      <c r="F25" s="11"/>
      <c r="G25" s="11"/>
      <c r="H25" s="11"/>
      <c r="J25" s="54"/>
    </row>
    <row r="26" spans="2:13" x14ac:dyDescent="0.25">
      <c r="B26" s="83"/>
      <c r="C26" s="81">
        <f t="shared" si="1"/>
        <v>0</v>
      </c>
      <c r="D26" s="18"/>
      <c r="E26" s="11"/>
      <c r="F26" s="11"/>
      <c r="G26" s="11"/>
      <c r="H26" s="11"/>
      <c r="J26" s="54"/>
    </row>
    <row r="27" spans="2:13" s="24" customFormat="1" x14ac:dyDescent="0.25">
      <c r="B27" s="87" t="s">
        <v>17</v>
      </c>
      <c r="C27" s="88">
        <v>298</v>
      </c>
      <c r="D27" s="86">
        <f t="shared" ref="D27:H27" si="5">SUM(D28:D30)</f>
        <v>0</v>
      </c>
      <c r="E27" s="89">
        <v>298</v>
      </c>
      <c r="F27" s="23">
        <f t="shared" si="5"/>
        <v>0</v>
      </c>
      <c r="G27" s="23">
        <f t="shared" si="5"/>
        <v>0</v>
      </c>
      <c r="H27" s="23">
        <f t="shared" si="5"/>
        <v>0</v>
      </c>
      <c r="J27" s="60"/>
    </row>
    <row r="28" spans="2:13" x14ac:dyDescent="0.25">
      <c r="B28" s="83"/>
      <c r="C28" s="81">
        <f t="shared" si="1"/>
        <v>0</v>
      </c>
      <c r="D28" s="18"/>
      <c r="E28" s="11"/>
      <c r="F28" s="11"/>
      <c r="G28" s="11"/>
      <c r="H28" s="11"/>
      <c r="J28" s="54"/>
    </row>
    <row r="29" spans="2:13" x14ac:dyDescent="0.25">
      <c r="B29" s="83"/>
      <c r="C29" s="81">
        <f t="shared" si="1"/>
        <v>0</v>
      </c>
      <c r="D29" s="18"/>
      <c r="E29" s="11"/>
      <c r="F29" s="11"/>
      <c r="G29" s="11"/>
      <c r="H29" s="11"/>
      <c r="J29" s="54"/>
    </row>
    <row r="30" spans="2:13" x14ac:dyDescent="0.25">
      <c r="B30" s="83"/>
      <c r="C30" s="81">
        <f t="shared" si="1"/>
        <v>0</v>
      </c>
      <c r="D30" s="18"/>
      <c r="E30" s="11"/>
      <c r="F30" s="11"/>
      <c r="G30" s="11"/>
      <c r="H30" s="11"/>
      <c r="J30" s="54"/>
    </row>
    <row r="31" spans="2:13" s="24" customFormat="1" x14ac:dyDescent="0.25">
      <c r="B31" s="87" t="s">
        <v>18</v>
      </c>
      <c r="C31" s="88">
        <v>341</v>
      </c>
      <c r="D31" s="86">
        <f t="shared" ref="D31:H31" si="6">SUM(D32:D34)</f>
        <v>0</v>
      </c>
      <c r="E31" s="23"/>
      <c r="F31" s="89">
        <v>341</v>
      </c>
      <c r="G31" s="23">
        <f t="shared" si="6"/>
        <v>0</v>
      </c>
      <c r="H31" s="23">
        <f t="shared" si="6"/>
        <v>0</v>
      </c>
      <c r="J31" s="60"/>
    </row>
    <row r="32" spans="2:13" x14ac:dyDescent="0.25">
      <c r="B32" s="83"/>
      <c r="C32" s="81">
        <f t="shared" si="1"/>
        <v>0</v>
      </c>
      <c r="D32" s="18"/>
      <c r="E32" s="11"/>
      <c r="F32" s="11"/>
      <c r="G32" s="11"/>
      <c r="H32" s="11"/>
      <c r="J32" s="54"/>
    </row>
    <row r="33" spans="2:13" x14ac:dyDescent="0.25">
      <c r="B33" s="83"/>
      <c r="C33" s="81">
        <f t="shared" si="1"/>
        <v>0</v>
      </c>
      <c r="D33" s="18"/>
      <c r="E33" s="11"/>
      <c r="F33" s="11"/>
      <c r="G33" s="11"/>
      <c r="H33" s="11"/>
      <c r="J33" s="54"/>
    </row>
    <row r="34" spans="2:13" ht="15.75" thickBot="1" x14ac:dyDescent="0.3">
      <c r="B34" s="84"/>
      <c r="C34" s="85">
        <f t="shared" si="1"/>
        <v>0</v>
      </c>
      <c r="D34" s="18"/>
      <c r="E34" s="11"/>
      <c r="F34" s="11"/>
      <c r="G34" s="11"/>
      <c r="H34" s="11"/>
      <c r="J34" s="62"/>
    </row>
    <row r="35" spans="2:13" x14ac:dyDescent="0.25">
      <c r="J35" s="63"/>
    </row>
    <row r="36" spans="2:13" x14ac:dyDescent="0.25">
      <c r="B36" s="134" t="s">
        <v>119</v>
      </c>
      <c r="C36" s="135"/>
      <c r="D36" s="135"/>
      <c r="E36" s="135"/>
      <c r="F36" s="135"/>
      <c r="G36" s="135"/>
      <c r="H36" s="136"/>
      <c r="J36" s="61">
        <f>J11+J15+J19+J23+J27+J31</f>
        <v>0</v>
      </c>
      <c r="M36" s="51"/>
    </row>
    <row r="37" spans="2:13" ht="15.75" thickBot="1" x14ac:dyDescent="0.3"/>
    <row r="38" spans="2:13" x14ac:dyDescent="0.25">
      <c r="B38" s="125" t="s">
        <v>290</v>
      </c>
      <c r="C38" s="126"/>
      <c r="D38" s="126"/>
      <c r="E38" s="126"/>
      <c r="F38" s="126"/>
      <c r="G38" s="126"/>
      <c r="H38" s="126"/>
      <c r="I38" s="126"/>
      <c r="J38" s="127"/>
    </row>
    <row r="39" spans="2:13" x14ac:dyDescent="0.25">
      <c r="B39" s="128"/>
      <c r="C39" s="129"/>
      <c r="D39" s="129"/>
      <c r="E39" s="129"/>
      <c r="F39" s="129"/>
      <c r="G39" s="129"/>
      <c r="H39" s="129"/>
      <c r="I39" s="129"/>
      <c r="J39" s="130"/>
    </row>
    <row r="40" spans="2:13" x14ac:dyDescent="0.25">
      <c r="B40" s="128"/>
      <c r="C40" s="129"/>
      <c r="D40" s="129"/>
      <c r="E40" s="129"/>
      <c r="F40" s="129"/>
      <c r="G40" s="129"/>
      <c r="H40" s="129"/>
      <c r="I40" s="129"/>
      <c r="J40" s="130"/>
    </row>
    <row r="41" spans="2:13" x14ac:dyDescent="0.25">
      <c r="B41" s="128"/>
      <c r="C41" s="129"/>
      <c r="D41" s="129"/>
      <c r="E41" s="129"/>
      <c r="F41" s="129"/>
      <c r="G41" s="129"/>
      <c r="H41" s="129"/>
      <c r="I41" s="129"/>
      <c r="J41" s="130"/>
    </row>
    <row r="42" spans="2:13" x14ac:dyDescent="0.25">
      <c r="B42" s="128"/>
      <c r="C42" s="129"/>
      <c r="D42" s="129"/>
      <c r="E42" s="129"/>
      <c r="F42" s="129"/>
      <c r="G42" s="129"/>
      <c r="H42" s="129"/>
      <c r="I42" s="129"/>
      <c r="J42" s="130"/>
    </row>
    <row r="43" spans="2:13" ht="15.75" thickBot="1" x14ac:dyDescent="0.3">
      <c r="B43" s="131"/>
      <c r="C43" s="132"/>
      <c r="D43" s="132"/>
      <c r="E43" s="132"/>
      <c r="F43" s="132"/>
      <c r="G43" s="132"/>
      <c r="H43" s="132"/>
      <c r="I43" s="132"/>
      <c r="J43" s="133"/>
    </row>
  </sheetData>
  <mergeCells count="7">
    <mergeCell ref="B38:J43"/>
    <mergeCell ref="B36:H36"/>
    <mergeCell ref="B2:J2"/>
    <mergeCell ref="B9:B10"/>
    <mergeCell ref="C9:C10"/>
    <mergeCell ref="D9:H9"/>
    <mergeCell ref="J9:J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</sheetPr>
  <dimension ref="B2:J36"/>
  <sheetViews>
    <sheetView showZeros="0" topLeftCell="A2" zoomScale="70" zoomScaleNormal="70" workbookViewId="0">
      <selection activeCell="B19" sqref="B19:H22"/>
    </sheetView>
  </sheetViews>
  <sheetFormatPr baseColWidth="10" defaultRowHeight="15" x14ac:dyDescent="0.25"/>
  <cols>
    <col min="1" max="1" width="2.42578125" customWidth="1"/>
    <col min="2" max="2" width="22.42578125" customWidth="1"/>
    <col min="3" max="3" width="13.140625" customWidth="1"/>
    <col min="4" max="4" width="15" customWidth="1"/>
    <col min="5" max="5" width="13.5703125" customWidth="1"/>
    <col min="7" max="7" width="12.5703125" customWidth="1"/>
    <col min="9" max="9" width="3.42578125" customWidth="1"/>
    <col min="10" max="10" width="23.85546875" customWidth="1"/>
  </cols>
  <sheetData>
    <row r="2" spans="2:10" ht="18.75" x14ac:dyDescent="0.25">
      <c r="B2" s="137" t="s">
        <v>0</v>
      </c>
      <c r="C2" s="137"/>
      <c r="D2" s="137"/>
      <c r="E2" s="137"/>
      <c r="F2" s="137"/>
      <c r="G2" s="137"/>
      <c r="H2" s="137"/>
      <c r="I2" s="137"/>
      <c r="J2" s="137"/>
    </row>
    <row r="4" spans="2:10" ht="15.75" x14ac:dyDescent="0.25">
      <c r="B4" s="3" t="s">
        <v>28</v>
      </c>
      <c r="C4" s="3" t="s">
        <v>1</v>
      </c>
    </row>
    <row r="5" spans="2:10" ht="15.75" x14ac:dyDescent="0.25">
      <c r="B5" s="3" t="s">
        <v>2</v>
      </c>
      <c r="C5" s="4" t="s">
        <v>3</v>
      </c>
    </row>
    <row r="6" spans="2:10" ht="15.75" x14ac:dyDescent="0.25">
      <c r="B6" s="3"/>
      <c r="C6" s="4"/>
    </row>
    <row r="7" spans="2:10" ht="15.75" x14ac:dyDescent="0.25">
      <c r="B7" s="3" t="s">
        <v>4</v>
      </c>
      <c r="C7" s="4">
        <f>C11+C15+C19+C24</f>
        <v>3615</v>
      </c>
    </row>
    <row r="8" spans="2:10" ht="15.75" thickBot="1" x14ac:dyDescent="0.3"/>
    <row r="9" spans="2:10" ht="15" customHeight="1" x14ac:dyDescent="0.25">
      <c r="B9" s="138" t="s">
        <v>5</v>
      </c>
      <c r="C9" s="140" t="s">
        <v>6</v>
      </c>
      <c r="D9" s="142" t="s">
        <v>7</v>
      </c>
      <c r="E9" s="143"/>
      <c r="F9" s="143"/>
      <c r="G9" s="143"/>
      <c r="H9" s="143"/>
      <c r="J9" s="143" t="s">
        <v>118</v>
      </c>
    </row>
    <row r="10" spans="2:10" ht="29.1" customHeight="1" x14ac:dyDescent="0.25">
      <c r="B10" s="139"/>
      <c r="C10" s="141"/>
      <c r="D10" s="73" t="s">
        <v>8</v>
      </c>
      <c r="E10" s="2" t="s">
        <v>9</v>
      </c>
      <c r="F10" s="2" t="s">
        <v>10</v>
      </c>
      <c r="G10" s="2" t="s">
        <v>11</v>
      </c>
      <c r="H10" s="2" t="s">
        <v>12</v>
      </c>
      <c r="J10" s="143"/>
    </row>
    <row r="11" spans="2:10" s="24" customFormat="1" x14ac:dyDescent="0.25">
      <c r="B11" s="87" t="s">
        <v>13</v>
      </c>
      <c r="C11" s="88">
        <f>SUM(D11:H11)</f>
        <v>2222</v>
      </c>
      <c r="D11" s="86">
        <f t="shared" ref="D11:H11" si="0">SUM(D12:D14)</f>
        <v>0</v>
      </c>
      <c r="E11" s="89">
        <f t="shared" si="0"/>
        <v>1489</v>
      </c>
      <c r="F11" s="23">
        <f t="shared" si="0"/>
        <v>0</v>
      </c>
      <c r="G11" s="23">
        <f t="shared" si="0"/>
        <v>0</v>
      </c>
      <c r="H11" s="89">
        <f t="shared" si="0"/>
        <v>733</v>
      </c>
      <c r="J11" s="25"/>
    </row>
    <row r="12" spans="2:10" x14ac:dyDescent="0.25">
      <c r="B12" s="83" t="s">
        <v>37</v>
      </c>
      <c r="C12" s="81">
        <f>SUM(D12:H12)</f>
        <v>733</v>
      </c>
      <c r="D12" s="18"/>
      <c r="E12" s="1"/>
      <c r="F12" s="1"/>
      <c r="G12" s="1"/>
      <c r="H12" s="1">
        <v>733</v>
      </c>
      <c r="J12" s="56"/>
    </row>
    <row r="13" spans="2:10" x14ac:dyDescent="0.25">
      <c r="B13" s="83" t="s">
        <v>38</v>
      </c>
      <c r="C13" s="81">
        <f t="shared" ref="C13:C27" si="1">SUM(D13:H13)</f>
        <v>1489</v>
      </c>
      <c r="D13" s="18"/>
      <c r="E13" s="1">
        <v>1489</v>
      </c>
      <c r="F13" s="1"/>
      <c r="G13" s="1"/>
      <c r="H13" s="1"/>
      <c r="J13" s="56"/>
    </row>
    <row r="14" spans="2:10" x14ac:dyDescent="0.25">
      <c r="B14" s="83"/>
      <c r="C14" s="81">
        <f t="shared" si="1"/>
        <v>0</v>
      </c>
      <c r="D14" s="18"/>
      <c r="E14" s="1"/>
      <c r="F14" s="1"/>
      <c r="G14" s="1"/>
      <c r="H14" s="1"/>
      <c r="J14" s="56"/>
    </row>
    <row r="15" spans="2:10" s="24" customFormat="1" x14ac:dyDescent="0.25">
      <c r="B15" s="87" t="s">
        <v>15</v>
      </c>
      <c r="C15" s="88">
        <f>SUM(D15:H15)+99</f>
        <v>852</v>
      </c>
      <c r="D15" s="86">
        <f t="shared" ref="D15:H15" si="2">SUM(D16:D18)</f>
        <v>0</v>
      </c>
      <c r="E15" s="89">
        <f t="shared" si="2"/>
        <v>753</v>
      </c>
      <c r="F15" s="23">
        <f t="shared" si="2"/>
        <v>0</v>
      </c>
      <c r="G15" s="23">
        <f t="shared" si="2"/>
        <v>0</v>
      </c>
      <c r="H15" s="23">
        <f t="shared" si="2"/>
        <v>0</v>
      </c>
      <c r="J15" s="64"/>
    </row>
    <row r="16" spans="2:10" x14ac:dyDescent="0.25">
      <c r="B16" s="83" t="s">
        <v>39</v>
      </c>
      <c r="C16" s="81">
        <v>99</v>
      </c>
      <c r="D16" s="18"/>
      <c r="E16" s="1"/>
      <c r="F16" s="1"/>
      <c r="G16" s="1"/>
      <c r="H16" s="1"/>
      <c r="J16" s="56"/>
    </row>
    <row r="17" spans="2:10" x14ac:dyDescent="0.25">
      <c r="B17" s="83" t="s">
        <v>40</v>
      </c>
      <c r="C17" s="81">
        <f t="shared" si="1"/>
        <v>753</v>
      </c>
      <c r="D17" s="18"/>
      <c r="E17" s="1">
        <v>753</v>
      </c>
      <c r="F17" s="1"/>
      <c r="G17" s="1"/>
      <c r="H17" s="1"/>
      <c r="J17" s="56"/>
    </row>
    <row r="18" spans="2:10" x14ac:dyDescent="0.25">
      <c r="B18" s="83"/>
      <c r="C18" s="81">
        <f t="shared" si="1"/>
        <v>0</v>
      </c>
      <c r="D18" s="18"/>
      <c r="E18" s="1"/>
      <c r="F18" s="1"/>
      <c r="G18" s="1"/>
      <c r="H18" s="1"/>
      <c r="J18" s="56"/>
    </row>
    <row r="19" spans="2:10" s="24" customFormat="1" x14ac:dyDescent="0.25">
      <c r="B19" s="87" t="s">
        <v>16</v>
      </c>
      <c r="C19" s="88">
        <f>SUM(D19:H19)+56</f>
        <v>541</v>
      </c>
      <c r="D19" s="86">
        <f t="shared" ref="D19:G19" si="3">SUM(D20:D22)</f>
        <v>0</v>
      </c>
      <c r="E19" s="89">
        <f>SUM(E20:E23)</f>
        <v>15</v>
      </c>
      <c r="F19" s="23">
        <f t="shared" si="3"/>
        <v>0</v>
      </c>
      <c r="G19" s="23">
        <f t="shared" si="3"/>
        <v>0</v>
      </c>
      <c r="H19" s="89">
        <f>SUM(H20:H23)</f>
        <v>470</v>
      </c>
      <c r="J19" s="64"/>
    </row>
    <row r="20" spans="2:10" x14ac:dyDescent="0.25">
      <c r="B20" s="83" t="s">
        <v>41</v>
      </c>
      <c r="C20" s="81">
        <f t="shared" si="1"/>
        <v>182</v>
      </c>
      <c r="D20" s="18"/>
      <c r="E20" s="1"/>
      <c r="F20" s="1"/>
      <c r="G20" s="1"/>
      <c r="H20" s="1">
        <v>182</v>
      </c>
      <c r="J20" s="56"/>
    </row>
    <row r="21" spans="2:10" x14ac:dyDescent="0.25">
      <c r="B21" s="83" t="s">
        <v>42</v>
      </c>
      <c r="C21" s="81">
        <f t="shared" si="1"/>
        <v>288</v>
      </c>
      <c r="D21" s="18"/>
      <c r="E21" s="1"/>
      <c r="F21" s="1"/>
      <c r="G21" s="1"/>
      <c r="H21" s="1">
        <v>288</v>
      </c>
      <c r="J21" s="56"/>
    </row>
    <row r="22" spans="2:10" x14ac:dyDescent="0.25">
      <c r="B22" s="83" t="s">
        <v>43</v>
      </c>
      <c r="C22" s="81">
        <v>56</v>
      </c>
      <c r="D22" s="18"/>
      <c r="E22" s="1"/>
      <c r="F22" s="1"/>
      <c r="G22" s="1"/>
      <c r="H22" s="1"/>
      <c r="J22" s="56"/>
    </row>
    <row r="23" spans="2:10" s="9" customFormat="1" x14ac:dyDescent="0.25">
      <c r="B23" s="83" t="s">
        <v>143</v>
      </c>
      <c r="C23" s="81"/>
      <c r="D23" s="18"/>
      <c r="E23" s="11">
        <v>15</v>
      </c>
      <c r="F23" s="11"/>
      <c r="G23" s="11"/>
      <c r="H23" s="11"/>
      <c r="J23" s="56"/>
    </row>
    <row r="24" spans="2:10" s="24" customFormat="1" x14ac:dyDescent="0.25">
      <c r="B24" s="87" t="s">
        <v>18</v>
      </c>
      <c r="C24" s="88">
        <f t="shared" si="1"/>
        <v>0</v>
      </c>
      <c r="D24" s="86">
        <f t="shared" ref="D24:H24" si="4">SUM(D25:D27)</f>
        <v>0</v>
      </c>
      <c r="E24" s="23">
        <f t="shared" si="4"/>
        <v>0</v>
      </c>
      <c r="F24" s="23">
        <f t="shared" si="4"/>
        <v>0</v>
      </c>
      <c r="G24" s="23">
        <f t="shared" si="4"/>
        <v>0</v>
      </c>
      <c r="H24" s="23">
        <f t="shared" si="4"/>
        <v>0</v>
      </c>
      <c r="J24" s="64"/>
    </row>
    <row r="25" spans="2:10" x14ac:dyDescent="0.25">
      <c r="B25" s="83" t="s">
        <v>51</v>
      </c>
      <c r="C25" s="81">
        <f t="shared" si="1"/>
        <v>0</v>
      </c>
      <c r="D25" s="18"/>
      <c r="E25" s="1"/>
      <c r="F25" s="1"/>
      <c r="G25" s="1"/>
      <c r="H25" s="1"/>
      <c r="J25" s="56"/>
    </row>
    <row r="26" spans="2:10" x14ac:dyDescent="0.25">
      <c r="B26" s="83"/>
      <c r="C26" s="81">
        <f t="shared" si="1"/>
        <v>0</v>
      </c>
      <c r="D26" s="18"/>
      <c r="E26" s="1"/>
      <c r="F26" s="1"/>
      <c r="G26" s="1"/>
      <c r="H26" s="1"/>
      <c r="J26" s="56"/>
    </row>
    <row r="27" spans="2:10" ht="15.75" thickBot="1" x14ac:dyDescent="0.3">
      <c r="B27" s="84"/>
      <c r="C27" s="85">
        <f t="shared" si="1"/>
        <v>0</v>
      </c>
      <c r="D27" s="18"/>
      <c r="E27" s="1"/>
      <c r="F27" s="1"/>
      <c r="G27" s="1"/>
      <c r="H27" s="1"/>
      <c r="J27" s="57"/>
    </row>
    <row r="28" spans="2:10" x14ac:dyDescent="0.25">
      <c r="J28" s="58"/>
    </row>
    <row r="29" spans="2:10" s="9" customFormat="1" x14ac:dyDescent="0.25">
      <c r="B29" s="134" t="s">
        <v>119</v>
      </c>
      <c r="C29" s="135"/>
      <c r="D29" s="135"/>
      <c r="E29" s="135"/>
      <c r="F29" s="135"/>
      <c r="G29" s="135"/>
      <c r="H29" s="136"/>
      <c r="J29" s="59">
        <f>J11+J15+J19+J24</f>
        <v>0</v>
      </c>
    </row>
    <row r="30" spans="2:10" ht="15.75" thickBot="1" x14ac:dyDescent="0.3"/>
    <row r="31" spans="2:10" x14ac:dyDescent="0.25">
      <c r="B31" s="125" t="s">
        <v>290</v>
      </c>
      <c r="C31" s="126"/>
      <c r="D31" s="126"/>
      <c r="E31" s="126"/>
      <c r="F31" s="126"/>
      <c r="G31" s="126"/>
      <c r="H31" s="126"/>
      <c r="I31" s="126"/>
      <c r="J31" s="127"/>
    </row>
    <row r="32" spans="2:10" x14ac:dyDescent="0.25">
      <c r="B32" s="128"/>
      <c r="C32" s="129"/>
      <c r="D32" s="129"/>
      <c r="E32" s="129"/>
      <c r="F32" s="129"/>
      <c r="G32" s="129"/>
      <c r="H32" s="129"/>
      <c r="I32" s="129"/>
      <c r="J32" s="130"/>
    </row>
    <row r="33" spans="2:10" x14ac:dyDescent="0.25">
      <c r="B33" s="128"/>
      <c r="C33" s="129"/>
      <c r="D33" s="129"/>
      <c r="E33" s="129"/>
      <c r="F33" s="129"/>
      <c r="G33" s="129"/>
      <c r="H33" s="129"/>
      <c r="I33" s="129"/>
      <c r="J33" s="130"/>
    </row>
    <row r="34" spans="2:10" x14ac:dyDescent="0.25">
      <c r="B34" s="128"/>
      <c r="C34" s="129"/>
      <c r="D34" s="129"/>
      <c r="E34" s="129"/>
      <c r="F34" s="129"/>
      <c r="G34" s="129"/>
      <c r="H34" s="129"/>
      <c r="I34" s="129"/>
      <c r="J34" s="130"/>
    </row>
    <row r="35" spans="2:10" x14ac:dyDescent="0.25">
      <c r="B35" s="128"/>
      <c r="C35" s="129"/>
      <c r="D35" s="129"/>
      <c r="E35" s="129"/>
      <c r="F35" s="129"/>
      <c r="G35" s="129"/>
      <c r="H35" s="129"/>
      <c r="I35" s="129"/>
      <c r="J35" s="130"/>
    </row>
    <row r="36" spans="2:10" ht="15.75" thickBot="1" x14ac:dyDescent="0.3">
      <c r="B36" s="131"/>
      <c r="C36" s="132"/>
      <c r="D36" s="132"/>
      <c r="E36" s="132"/>
      <c r="F36" s="132"/>
      <c r="G36" s="132"/>
      <c r="H36" s="132"/>
      <c r="I36" s="132"/>
      <c r="J36" s="133"/>
    </row>
  </sheetData>
  <mergeCells count="7">
    <mergeCell ref="B31:J36"/>
    <mergeCell ref="B29:H29"/>
    <mergeCell ref="J9:J10"/>
    <mergeCell ref="B2:J2"/>
    <mergeCell ref="B9:B10"/>
    <mergeCell ref="C9:C10"/>
    <mergeCell ref="D9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21</vt:i4>
      </vt:variant>
    </vt:vector>
  </HeadingPairs>
  <TitlesOfParts>
    <vt:vector size="21" baseType="lpstr">
      <vt:lpstr>PDG</vt:lpstr>
      <vt:lpstr>GRI_H</vt:lpstr>
      <vt:lpstr>BIO_A</vt:lpstr>
      <vt:lpstr>BIO_B</vt:lpstr>
      <vt:lpstr> IUT M Bât A</vt:lpstr>
      <vt:lpstr>IUT M Bât B</vt:lpstr>
      <vt:lpstr>IUT M Bât C</vt:lpstr>
      <vt:lpstr>IUT M Bât E</vt:lpstr>
      <vt:lpstr>FONDERIE</vt:lpstr>
      <vt:lpstr>SCD FONDERIE</vt:lpstr>
      <vt:lpstr>ILL_B-MU</vt:lpstr>
      <vt:lpstr>ILL_C-LC</vt:lpstr>
      <vt:lpstr>ILL E_RDC</vt:lpstr>
      <vt:lpstr>ILL E_R+1</vt:lpstr>
      <vt:lpstr>ILL E_R+2</vt:lpstr>
      <vt:lpstr>ILL_F-AMPHI</vt:lpstr>
      <vt:lpstr>ILL_G-SERFA</vt:lpstr>
      <vt:lpstr>ILL_H-FLSH</vt:lpstr>
      <vt:lpstr>ILL_M-ENSISA</vt:lpstr>
      <vt:lpstr>ILL_P-ENSCMU</vt:lpstr>
      <vt:lpstr>ILL_S-NEF</vt:lpstr>
    </vt:vector>
  </TitlesOfParts>
  <Company>Université de Haute-Alsace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Coralie Portmann</dc:creator>
  <cp:lastModifiedBy>Myriam Louis</cp:lastModifiedBy>
  <dcterms:created xsi:type="dcterms:W3CDTF">2021-02-18T11:04:43Z</dcterms:created>
  <dcterms:modified xsi:type="dcterms:W3CDTF">2025-06-30T12:52:15Z</dcterms:modified>
</cp:coreProperties>
</file>